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suagctr-my.sharepoint.com/personal/sharrison_agcenter_lsu_edu/Documents/Documents/2025 DATA/WVT/TABLES/"/>
    </mc:Choice>
  </mc:AlternateContent>
  <xr:revisionPtr revIDLastSave="67" documentId="8_{371C84BA-9F0F-4E18-B5EE-3F23E55B6E21}" xr6:coauthVersionLast="47" xr6:coauthVersionMax="47" xr10:uidLastSave="{92A9E207-8BBA-40C3-A3A9-FB8D249931B1}"/>
  <bookViews>
    <workbookView xWindow="-108" yWindow="-108" windowWidth="23256" windowHeight="12576" xr2:uid="{00000000-000D-0000-FFFF-FFFF00000000}"/>
  </bookViews>
  <sheets>
    <sheet name="DEER_022025" sheetId="23" r:id="rId1"/>
    <sheet name="ALL OATS26" sheetId="6" r:id="rId2"/>
    <sheet name="test details" sheetId="2" r:id="rId3"/>
    <sheet name="Sheet1" sheetId="22" r:id="rId4"/>
  </sheets>
  <definedNames>
    <definedName name="_1_2002_unwon" localSheetId="1">#REF!</definedName>
    <definedName name="_1_2002_unwon">#REF!</definedName>
    <definedName name="_2002_unwon" localSheetId="1">#REF!</definedName>
    <definedName name="_2002_unwon">#REF!</definedName>
    <definedName name="_xlnm._FilterDatabase" localSheetId="1" hidden="1">'ALL OATS26'!$A$1:$AI$105</definedName>
    <definedName name="_xlnm.Database" localSheetId="1">#REF!</definedName>
    <definedName name="_xlnm.Database">#REF!</definedName>
    <definedName name="_xlnm.Print_Area" localSheetId="1">'ALL OATS26'!$A$1:$N$33</definedName>
    <definedName name="_xlnm.Print_Area" localSheetId="0">DEER_022025!$D$2:$L$61</definedName>
    <definedName name="_xlnm.Print_Area" localSheetId="2">'test details'!$B$2:$G$42</definedName>
    <definedName name="_xlnm.Print_Titles" localSheetId="1">'ALL OATS26'!$B:$F,'ALL OATS26'!$1:$33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6" l="1"/>
  <c r="J32" i="6"/>
  <c r="I32" i="6" s="1"/>
  <c r="K31" i="6"/>
  <c r="J31" i="6"/>
  <c r="I31" i="6" s="1"/>
  <c r="K30" i="6"/>
  <c r="J30" i="6"/>
  <c r="I30" i="6" s="1"/>
  <c r="K29" i="6"/>
  <c r="J29" i="6"/>
  <c r="I29" i="6"/>
  <c r="K28" i="6"/>
  <c r="J28" i="6"/>
  <c r="I28" i="6"/>
  <c r="K27" i="6"/>
  <c r="J27" i="6"/>
  <c r="I27" i="6"/>
  <c r="K26" i="6"/>
  <c r="J26" i="6"/>
  <c r="I26" i="6"/>
  <c r="K25" i="6"/>
  <c r="J25" i="6"/>
  <c r="I25" i="6"/>
  <c r="K24" i="6"/>
  <c r="J24" i="6"/>
  <c r="I24" i="6"/>
  <c r="K23" i="6"/>
  <c r="J23" i="6"/>
  <c r="I23" i="6" s="1"/>
  <c r="K22" i="6"/>
  <c r="J22" i="6"/>
  <c r="I22" i="6"/>
  <c r="K21" i="6"/>
  <c r="J21" i="6"/>
  <c r="I21" i="6"/>
  <c r="K20" i="6"/>
  <c r="J20" i="6"/>
  <c r="I20" i="6"/>
  <c r="K19" i="6"/>
  <c r="J19" i="6"/>
  <c r="I19" i="6"/>
  <c r="K18" i="6"/>
  <c r="J18" i="6"/>
  <c r="I18" i="6" s="1"/>
  <c r="K17" i="6"/>
  <c r="J17" i="6"/>
  <c r="I17" i="6"/>
  <c r="K16" i="6"/>
  <c r="J16" i="6"/>
  <c r="I16" i="6"/>
  <c r="K15" i="6"/>
  <c r="J15" i="6"/>
  <c r="I15" i="6" s="1"/>
  <c r="K14" i="6"/>
  <c r="J14" i="6"/>
  <c r="I14" i="6"/>
  <c r="K13" i="6"/>
  <c r="J13" i="6"/>
  <c r="I13" i="6"/>
  <c r="K12" i="6"/>
  <c r="J12" i="6"/>
  <c r="I12" i="6"/>
  <c r="K11" i="6"/>
  <c r="J11" i="6"/>
  <c r="I11" i="6"/>
  <c r="K10" i="6"/>
  <c r="J10" i="6"/>
  <c r="I10" i="6"/>
  <c r="K9" i="6"/>
  <c r="J9" i="6"/>
  <c r="I9" i="6"/>
  <c r="K8" i="6"/>
  <c r="J8" i="6"/>
  <c r="I8" i="6"/>
  <c r="K7" i="6"/>
  <c r="J7" i="6"/>
  <c r="I7" i="6" s="1"/>
  <c r="K6" i="6"/>
  <c r="J6" i="6"/>
  <c r="I6" i="6"/>
  <c r="K5" i="6"/>
  <c r="J5" i="6"/>
  <c r="I5" i="6"/>
  <c r="K105" i="6" l="1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J34" i="6" l="1"/>
  <c r="I34" i="6" s="1"/>
  <c r="J35" i="6"/>
  <c r="I35" i="6" s="1"/>
  <c r="J36" i="6"/>
  <c r="I36" i="6" s="1"/>
  <c r="J37" i="6"/>
  <c r="I37" i="6" s="1"/>
  <c r="J38" i="6"/>
  <c r="I38" i="6" s="1"/>
  <c r="J39" i="6"/>
  <c r="I39" i="6" s="1"/>
  <c r="J40" i="6"/>
  <c r="I40" i="6" s="1"/>
  <c r="J41" i="6"/>
  <c r="I41" i="6" s="1"/>
  <c r="J42" i="6"/>
  <c r="I42" i="6" s="1"/>
  <c r="J43" i="6"/>
  <c r="I43" i="6" s="1"/>
  <c r="J44" i="6"/>
  <c r="I44" i="6" s="1"/>
  <c r="J45" i="6"/>
  <c r="I45" i="6" s="1"/>
  <c r="J46" i="6"/>
  <c r="I46" i="6" s="1"/>
  <c r="J47" i="6"/>
  <c r="I47" i="6" s="1"/>
  <c r="J48" i="6"/>
  <c r="I48" i="6" s="1"/>
  <c r="J49" i="6"/>
  <c r="I49" i="6" s="1"/>
  <c r="J50" i="6"/>
  <c r="I50" i="6" s="1"/>
  <c r="J51" i="6"/>
  <c r="I51" i="6" s="1"/>
  <c r="J52" i="6"/>
  <c r="I52" i="6" s="1"/>
  <c r="J53" i="6"/>
  <c r="I53" i="6" s="1"/>
  <c r="J54" i="6"/>
  <c r="I54" i="6" s="1"/>
  <c r="J55" i="6"/>
  <c r="I55" i="6" s="1"/>
  <c r="J56" i="6"/>
  <c r="I56" i="6" s="1"/>
  <c r="J57" i="6"/>
  <c r="I57" i="6" s="1"/>
  <c r="J58" i="6"/>
  <c r="I58" i="6" s="1"/>
  <c r="J59" i="6"/>
  <c r="I59" i="6" s="1"/>
  <c r="J60" i="6"/>
  <c r="I60" i="6" s="1"/>
  <c r="J61" i="6"/>
  <c r="I61" i="6" s="1"/>
  <c r="J62" i="6"/>
  <c r="I62" i="6" s="1"/>
  <c r="J63" i="6"/>
  <c r="I63" i="6" s="1"/>
  <c r="J64" i="6"/>
  <c r="I64" i="6" s="1"/>
  <c r="J65" i="6"/>
  <c r="I65" i="6" s="1"/>
  <c r="J66" i="6"/>
  <c r="I66" i="6" s="1"/>
  <c r="J67" i="6"/>
  <c r="I67" i="6" s="1"/>
  <c r="J68" i="6"/>
  <c r="I68" i="6" s="1"/>
  <c r="J69" i="6"/>
  <c r="I69" i="6" s="1"/>
  <c r="J70" i="6"/>
  <c r="I70" i="6" s="1"/>
  <c r="J71" i="6"/>
  <c r="I71" i="6" s="1"/>
  <c r="J72" i="6"/>
  <c r="I72" i="6" s="1"/>
  <c r="J73" i="6"/>
  <c r="I73" i="6" s="1"/>
  <c r="J74" i="6"/>
  <c r="I74" i="6" s="1"/>
  <c r="J75" i="6"/>
  <c r="I75" i="6" s="1"/>
  <c r="J76" i="6"/>
  <c r="I76" i="6" s="1"/>
  <c r="J77" i="6"/>
  <c r="I77" i="6" s="1"/>
  <c r="J78" i="6"/>
  <c r="I78" i="6" s="1"/>
  <c r="J79" i="6"/>
  <c r="I79" i="6" s="1"/>
  <c r="J80" i="6"/>
  <c r="I80" i="6" s="1"/>
  <c r="J81" i="6"/>
  <c r="I81" i="6" s="1"/>
  <c r="J82" i="6"/>
  <c r="I82" i="6" s="1"/>
  <c r="J83" i="6"/>
  <c r="I83" i="6" s="1"/>
  <c r="J84" i="6"/>
  <c r="I84" i="6" s="1"/>
  <c r="J85" i="6"/>
  <c r="I85" i="6" s="1"/>
  <c r="J86" i="6"/>
  <c r="I86" i="6" s="1"/>
  <c r="J87" i="6"/>
  <c r="I87" i="6" s="1"/>
  <c r="J88" i="6"/>
  <c r="I88" i="6" s="1"/>
  <c r="J89" i="6"/>
  <c r="I89" i="6" s="1"/>
  <c r="J90" i="6"/>
  <c r="I90" i="6" s="1"/>
  <c r="J91" i="6"/>
  <c r="I91" i="6" s="1"/>
  <c r="J92" i="6"/>
  <c r="I92" i="6" s="1"/>
  <c r="J93" i="6"/>
  <c r="I93" i="6" s="1"/>
  <c r="J94" i="6"/>
  <c r="I94" i="6" s="1"/>
  <c r="J95" i="6"/>
  <c r="I95" i="6" s="1"/>
  <c r="J96" i="6"/>
  <c r="I96" i="6" s="1"/>
  <c r="J97" i="6"/>
  <c r="I97" i="6" s="1"/>
  <c r="J98" i="6"/>
  <c r="I98" i="6" s="1"/>
  <c r="J99" i="6"/>
  <c r="I99" i="6" s="1"/>
  <c r="J100" i="6"/>
  <c r="I100" i="6" s="1"/>
  <c r="J101" i="6"/>
  <c r="I101" i="6" s="1"/>
  <c r="J102" i="6"/>
  <c r="I102" i="6" s="1"/>
  <c r="J103" i="6"/>
  <c r="I103" i="6" s="1"/>
  <c r="J104" i="6"/>
  <c r="I104" i="6" s="1"/>
  <c r="J105" i="6"/>
  <c r="I105" i="6" s="1"/>
  <c r="L11" i="2" l="1"/>
  <c r="L6" i="2" l="1"/>
  <c r="L4" i="2"/>
  <c r="D6" i="2" l="1"/>
  <c r="I5" i="2"/>
  <c r="D26" i="2"/>
  <c r="D19" i="2"/>
  <c r="E14" i="2"/>
  <c r="D14" i="2" s="1"/>
  <c r="E9" i="2"/>
  <c r="D9" i="2" s="1"/>
</calcChain>
</file>

<file path=xl/sharedStrings.xml><?xml version="1.0" encoding="utf-8"?>
<sst xmlns="http://schemas.openxmlformats.org/spreadsheetml/2006/main" count="416" uniqueCount="225">
  <si>
    <t>DONE</t>
  </si>
  <si>
    <t xml:space="preserve"> ENTRY</t>
  </si>
  <si>
    <t>PED</t>
  </si>
  <si>
    <t>SRC1</t>
  </si>
  <si>
    <t>GMS</t>
  </si>
  <si>
    <t>LBS SEED</t>
  </si>
  <si>
    <t>Rem Seed</t>
  </si>
  <si>
    <t>Tot SD Use</t>
  </si>
  <si>
    <t>TREAT</t>
  </si>
  <si>
    <t>INCR</t>
  </si>
  <si>
    <t>BIG INC</t>
  </si>
  <si>
    <t>SunShow</t>
  </si>
  <si>
    <t>UON</t>
  </si>
  <si>
    <t>ION-ID</t>
  </si>
  <si>
    <t>SUNOAT</t>
  </si>
  <si>
    <t>SUN OBS</t>
  </si>
  <si>
    <t>LSU_OVT</t>
  </si>
  <si>
    <t>OBS</t>
  </si>
  <si>
    <t>LSU FOR</t>
  </si>
  <si>
    <t>MSU VT</t>
  </si>
  <si>
    <t>AL VT</t>
  </si>
  <si>
    <t>GA FOR_GRAIN</t>
  </si>
  <si>
    <t>GA VT</t>
  </si>
  <si>
    <t>SC</t>
  </si>
  <si>
    <t>DEER OBS</t>
  </si>
  <si>
    <t>Deer Inc</t>
  </si>
  <si>
    <t>POUNDS --&gt;</t>
  </si>
  <si>
    <t xml:space="preserve"> </t>
  </si>
  <si>
    <t>DEER FOR ALL</t>
  </si>
  <si>
    <t xml:space="preserve">   </t>
  </si>
  <si>
    <t>number</t>
  </si>
  <si>
    <t>25TEST</t>
  </si>
  <si>
    <t>Paul Richter</t>
  </si>
  <si>
    <t>MEXICO</t>
  </si>
  <si>
    <t>2017 OAT TRIALS</t>
  </si>
  <si>
    <t>OVT</t>
  </si>
  <si>
    <t>ALEXANDRIA</t>
  </si>
  <si>
    <t>BATON ROUGE</t>
  </si>
  <si>
    <t>\</t>
  </si>
  <si>
    <t>BOSSIER CITY</t>
  </si>
  <si>
    <t>WINNSBORO</t>
  </si>
  <si>
    <t>HEADROW</t>
  </si>
  <si>
    <t>INCREASE</t>
  </si>
  <si>
    <t>TOTAL</t>
  </si>
  <si>
    <t>15 ENT</t>
  </si>
  <si>
    <t>SUNOBS</t>
  </si>
  <si>
    <t>Increase</t>
  </si>
  <si>
    <t>(5 ents)</t>
  </si>
  <si>
    <t>OPB</t>
  </si>
  <si>
    <t>Baton Rouge</t>
  </si>
  <si>
    <t>Winnsboro</t>
  </si>
  <si>
    <t>(30 ents)</t>
  </si>
  <si>
    <t>Oat Obs</t>
  </si>
  <si>
    <t>DF (DEER FORAGE)</t>
  </si>
  <si>
    <t>Harrison</t>
  </si>
  <si>
    <t>Kroll</t>
  </si>
  <si>
    <t>DF Obs</t>
  </si>
  <si>
    <t>KROLL</t>
  </si>
  <si>
    <t>Headrow / Idaho</t>
  </si>
  <si>
    <t>TX OVT - Daniel</t>
  </si>
  <si>
    <t>TX FOR (250g/L)</t>
  </si>
  <si>
    <t>FL forage</t>
  </si>
  <si>
    <t>AR  INC</t>
  </si>
  <si>
    <t>2026 OAT NURSERY LINES / TESTS</t>
  </si>
  <si>
    <t>LA21094SBS-23-S2</t>
  </si>
  <si>
    <t>LA14100SBSBS38-1///LA14063SBS-36-1</t>
  </si>
  <si>
    <t>LA21109SBSB-4-S2</t>
  </si>
  <si>
    <t>LA15040SB-2-1///LA14100SBSBS38-1</t>
  </si>
  <si>
    <t>LA21140SBS-10-S2</t>
  </si>
  <si>
    <t>LA99016///LA20123F1(TX18OCS9106 / UFRGS 146182-5)</t>
  </si>
  <si>
    <t>LA21140SBS-30-S1</t>
  </si>
  <si>
    <t>LA21140SBS-4-S1</t>
  </si>
  <si>
    <t>LA20028SBSBS-21-S1</t>
  </si>
  <si>
    <t>LA10044SSBS-1 / LA14018SBSBS32-1</t>
  </si>
  <si>
    <t>LA20054SBSBS-57-S1</t>
  </si>
  <si>
    <t>LA14086SBSBS80-3 / LA14105SBSBS56-1</t>
  </si>
  <si>
    <t>LA21017SBSB-27-S1</t>
  </si>
  <si>
    <t>FL13108FSB-22-1///FLLA09015SBS-U1</t>
  </si>
  <si>
    <t>LA21048SBSB-11-S1</t>
  </si>
  <si>
    <t>LA10001SSBS-20///FL13108FSB-22-1</t>
  </si>
  <si>
    <t>LA21048SBSB-23-S2</t>
  </si>
  <si>
    <t>LA21077SBSB-16-S1</t>
  </si>
  <si>
    <t>LA14032SBS-163-2///LA14063SBS-36-1</t>
  </si>
  <si>
    <t>LA21077SBSB-4-S1</t>
  </si>
  <si>
    <t>LA21144SBS-10-S1</t>
  </si>
  <si>
    <t>LA99017///LA14100SBSBS38-1</t>
  </si>
  <si>
    <t>LA20054SBSB-31-1-1</t>
  </si>
  <si>
    <t>26TEST</t>
  </si>
  <si>
    <t>SUN</t>
  </si>
  <si>
    <t>UGY</t>
  </si>
  <si>
    <t>LA20054SBSB-14-1-1</t>
  </si>
  <si>
    <t>LA20131SBSB-6-2-1</t>
  </si>
  <si>
    <t>U19-84-28 / INIA Columba</t>
  </si>
  <si>
    <t>LA20132SBSBS-6-S1</t>
  </si>
  <si>
    <t>LA21140SBS-24-S1</t>
  </si>
  <si>
    <t>LA21094SBS-24-S2</t>
  </si>
  <si>
    <t>LA21109SBSB-43-S2</t>
  </si>
  <si>
    <t>LA21126SBS-25-S1</t>
  </si>
  <si>
    <t>LA15124SB-S53-1-1///LA20024F1(LA10001SSBS-20 / ND130202)</t>
  </si>
  <si>
    <t>LA20023SBSBS-4-S1</t>
  </si>
  <si>
    <t>LA10001SSBS-20 / LA14105SBSBS56-1</t>
  </si>
  <si>
    <t>LA21096SBSB-27-S2</t>
  </si>
  <si>
    <t>LA14100SBSBS38-1///FLLA09015SBS-U1</t>
  </si>
  <si>
    <t>LA21200SBSB-27-S2</t>
  </si>
  <si>
    <t>TX15OCS6142///LA14063SBS-34-1-1</t>
  </si>
  <si>
    <t>LA21079SBSB-16-S1</t>
  </si>
  <si>
    <t>LA14032SBS-163-2///LA14063SBS-34-1-1</t>
  </si>
  <si>
    <t>LA21126SBS-25-S2</t>
  </si>
  <si>
    <t>LA20054SBSBS-53-S1</t>
  </si>
  <si>
    <t>LA21096SBSB-40-S2</t>
  </si>
  <si>
    <t>LA20100SBSBS-60-S1</t>
  </si>
  <si>
    <t>TX14OCS5212 / LA10001SSBS-20</t>
  </si>
  <si>
    <t>LA20028SBSBS-37-S1</t>
  </si>
  <si>
    <t>LA20052SBSBS-20-S1</t>
  </si>
  <si>
    <t>LA14086SBSBS80-3 / LA10061SSBSBSB-49-1</t>
  </si>
  <si>
    <t>LA20053SBSBS-4-S1</t>
  </si>
  <si>
    <t>LA14086SBSBS80-3 / LA14086SBSBS80-5-1</t>
  </si>
  <si>
    <t>LA20028SBSBS-11-S1</t>
  </si>
  <si>
    <t>LA21077SBSB-24-S1</t>
  </si>
  <si>
    <t>LA20052SBSBS-18-S1</t>
  </si>
  <si>
    <t>LA21022SBSB-50-S2</t>
  </si>
  <si>
    <t>FLLA09015SBS-U1///TX15OCS6142</t>
  </si>
  <si>
    <t>LA21077SBSB-1-S2</t>
  </si>
  <si>
    <t>LA20053SBSB-15-1-1</t>
  </si>
  <si>
    <t>LA18078SSB-17-1-1-1</t>
  </si>
  <si>
    <t>LA10044SSBS-1 /  LA12066SBSB-85-1-1</t>
  </si>
  <si>
    <t>OPRE1211</t>
  </si>
  <si>
    <t>OPRE1137</t>
  </si>
  <si>
    <t>OPRE1186</t>
  </si>
  <si>
    <t>OPRE1190</t>
  </si>
  <si>
    <t>OPRE1184</t>
  </si>
  <si>
    <t>OPRE2007</t>
  </si>
  <si>
    <t>OPRE2231</t>
  </si>
  <si>
    <t>OPRE2085</t>
  </si>
  <si>
    <t>OPRE2252</t>
  </si>
  <si>
    <t>OPRE2255</t>
  </si>
  <si>
    <t>OPRE2116</t>
  </si>
  <si>
    <t>OPRE2115</t>
  </si>
  <si>
    <t>OPRE2191</t>
  </si>
  <si>
    <t>OPRE1074</t>
  </si>
  <si>
    <t>OPRE1072</t>
  </si>
  <si>
    <t>OPRE1082</t>
  </si>
  <si>
    <t>OPRE2219</t>
  </si>
  <si>
    <t>OPRE2188</t>
  </si>
  <si>
    <t>OPRE2213</t>
  </si>
  <si>
    <t>OPRE2281</t>
  </si>
  <si>
    <t>OPRE2320</t>
  </si>
  <si>
    <t>OPRE2003</t>
  </si>
  <si>
    <t>OPRE1133</t>
  </si>
  <si>
    <t>OPRE1158</t>
  </si>
  <si>
    <t>OPRE2123</t>
  </si>
  <si>
    <t>OPRE2322</t>
  </si>
  <si>
    <t>OPRE1032</t>
  </si>
  <si>
    <t>OPRE1135</t>
  </si>
  <si>
    <t>OPRE2041</t>
  </si>
  <si>
    <t>OPRE1009</t>
  </si>
  <si>
    <t>OPRE2015</t>
  </si>
  <si>
    <t>OPRE1020</t>
  </si>
  <si>
    <t>OPRE2223</t>
  </si>
  <si>
    <t>OPRE1123</t>
  </si>
  <si>
    <t>OPRE2118</t>
  </si>
  <si>
    <t>OPRE2014</t>
  </si>
  <si>
    <t>OPRE1213</t>
  </si>
  <si>
    <t>OPRE1093</t>
  </si>
  <si>
    <t>OPRE1041</t>
  </si>
  <si>
    <t>OPRE1112</t>
  </si>
  <si>
    <t>OPRE1067</t>
  </si>
  <si>
    <t>OPRE1057</t>
  </si>
  <si>
    <t>OP</t>
  </si>
  <si>
    <t>SOBS</t>
  </si>
  <si>
    <t>DESIG</t>
  </si>
  <si>
    <t>STAND</t>
  </si>
  <si>
    <t>GROWTH HABIT</t>
  </si>
  <si>
    <t>FREEZE.DAM</t>
  </si>
  <si>
    <t>0-9</t>
  </si>
  <si>
    <t>TX18OCS9125</t>
  </si>
  <si>
    <t>.</t>
  </si>
  <si>
    <t>LA18151SSB-18-2</t>
  </si>
  <si>
    <t>SAVAGE</t>
  </si>
  <si>
    <t>FL13126-69</t>
  </si>
  <si>
    <t>FLLA17069-52</t>
  </si>
  <si>
    <t>LA17089SBS-33-2</t>
  </si>
  <si>
    <t>BROOKS CK</t>
  </si>
  <si>
    <t>FLLA17088-77</t>
  </si>
  <si>
    <t>LA17089SBS-45-1-1</t>
  </si>
  <si>
    <t>LA18120SSB-10-2</t>
  </si>
  <si>
    <t>LA99016 CK</t>
  </si>
  <si>
    <t>HORIZON 306</t>
  </si>
  <si>
    <t>TX19CAS0057</t>
  </si>
  <si>
    <t>TX19CAS0058</t>
  </si>
  <si>
    <t>LA17069SBSS-2-1</t>
  </si>
  <si>
    <t>LA18155SSB-20-2</t>
  </si>
  <si>
    <t>LA18074SSBS-6-4</t>
  </si>
  <si>
    <t>LA17153SBSS-46-1</t>
  </si>
  <si>
    <t>LA15015SB-S50</t>
  </si>
  <si>
    <t>RAM 11019-8</t>
  </si>
  <si>
    <t>LA18110SSB-33-1</t>
  </si>
  <si>
    <t>LA17080SBS-32-1-1</t>
  </si>
  <si>
    <t>LA17129SBSS-8-1</t>
  </si>
  <si>
    <t>LA18034SSB-7-1</t>
  </si>
  <si>
    <t>MEAN</t>
  </si>
  <si>
    <t>CV%</t>
  </si>
  <si>
    <t>LSD(0.10)</t>
  </si>
  <si>
    <t>R-SQUARE</t>
  </si>
  <si>
    <t>Pearson Correlation Coefficients</t>
  </si>
  <si>
    <t>GH0113</t>
  </si>
  <si>
    <t>FRZ</t>
  </si>
  <si>
    <t>&lt;.0001</t>
  </si>
  <si>
    <t>USE_0113</t>
  </si>
  <si>
    <t>USE_0128</t>
  </si>
  <si>
    <t>USE_0219</t>
  </si>
  <si>
    <t xml:space="preserve">USE AVERAGE </t>
  </si>
  <si>
    <t>ENTRY</t>
  </si>
  <si>
    <t>USE is a 0 to 9 visual rating of the amount of feeding in a plot.   A '0' indictaes no feeding and leaf clipping in a plot; a '9' indictaes that the plot was completely grazed with little leaf left.</t>
  </si>
  <si>
    <t>USE_Jan13</t>
  </si>
  <si>
    <t>USE_Jan28</t>
  </si>
  <si>
    <t>USE_Feb19</t>
  </si>
  <si>
    <t>USE_AVERAGE</t>
  </si>
  <si>
    <t>USE-JAN28</t>
  </si>
  <si>
    <t>Stand is a visual rating 0 = none to 9 + 100% of emergence after planting.</t>
  </si>
  <si>
    <t>GH_Jan13</t>
  </si>
  <si>
    <t>FREEZE DAMAGE</t>
  </si>
  <si>
    <t>Freeze Damage is a 0-9 visual raitng of freese damage.</t>
  </si>
  <si>
    <t>Table 13. Oat Variety Trial - Deer Foodplot Preference Study, Idlewild Research Station, Clinton, LA., 2025</t>
  </si>
  <si>
    <t>Growth Habit is a visual rating of upright spring (3) versus a prostrate inter growth habit (8).  Missing growth habit notes for heavily used plots because they were kept mowed flat.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</si>
</sst>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);[Red]\(0\)"/>
    <numFmt numFmtId="165" formatCode="0.00_);[Red]\(0.00\)"/>
    <numFmt numFmtId="166" formatCode="0.0"/>
    <numFmt numFmtId="167" formatCode="mm/dd/yy"/>
    <numFmt numFmtId="168" formatCode="0.0_);[Red]\(0.0\)"/>
  </numFmts>
  <fonts count="3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7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9"/>
      <color rgb="FFFF0000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9"/>
      <color rgb="FF0000FF"/>
      <name val="Arial"/>
      <family val="2"/>
    </font>
    <font>
      <b/>
      <sz val="9"/>
      <color rgb="FFC00000"/>
      <name val="Arial"/>
      <family val="2"/>
    </font>
    <font>
      <sz val="8"/>
      <color rgb="FFFF0066"/>
      <name val="Arial"/>
      <family val="2"/>
    </font>
    <font>
      <b/>
      <sz val="9"/>
      <color rgb="FFFF0066"/>
      <name val="Arial"/>
      <family val="2"/>
    </font>
    <font>
      <sz val="7"/>
      <color rgb="FFFF0066"/>
      <name val="Arial"/>
      <family val="2"/>
    </font>
    <font>
      <b/>
      <sz val="8"/>
      <color rgb="FFFF0066"/>
      <name val="Arial"/>
      <family val="2"/>
    </font>
    <font>
      <sz val="10"/>
      <name val="Arial"/>
      <family val="2"/>
    </font>
    <font>
      <b/>
      <sz val="8"/>
      <color rgb="FF0000FF"/>
      <name val="Arial"/>
      <family val="2"/>
    </font>
    <font>
      <i/>
      <sz val="6.5"/>
      <name val="Arial"/>
      <family val="2"/>
    </font>
    <font>
      <sz val="6.5"/>
      <name val="Arial"/>
      <family val="2"/>
    </font>
    <font>
      <b/>
      <sz val="8"/>
      <color rgb="FFC00000"/>
      <name val="Arial"/>
      <family val="2"/>
    </font>
    <font>
      <b/>
      <sz val="7"/>
      <color rgb="FFC00000"/>
      <name val="Arial"/>
      <family val="2"/>
    </font>
    <font>
      <b/>
      <sz val="7"/>
      <color rgb="FF0000FF"/>
      <name val="Arial"/>
      <family val="2"/>
    </font>
    <font>
      <b/>
      <sz val="9"/>
      <color rgb="FFA2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E5FFF8"/>
        <bgColor indexed="64"/>
      </patternFill>
    </fill>
    <fill>
      <patternFill patternType="solid">
        <fgColor rgb="FFF7FF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E5FFFF"/>
        <bgColor indexed="64"/>
      </patternFill>
    </fill>
    <fill>
      <patternFill patternType="solid">
        <fgColor rgb="FFEDEAF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5FFE8"/>
        <bgColor indexed="64"/>
      </patternFill>
    </fill>
    <fill>
      <patternFill patternType="solid">
        <fgColor rgb="FFC5FFFF"/>
        <bgColor indexed="64"/>
      </patternFill>
    </fill>
    <fill>
      <patternFill patternType="solid">
        <fgColor rgb="FFFFEFBD"/>
        <bgColor indexed="64"/>
      </patternFill>
    </fill>
    <fill>
      <patternFill patternType="solid">
        <fgColor theme="3" tint="0.89999084444715716"/>
        <bgColor indexed="64"/>
      </patternFill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/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theme="1"/>
      </left>
      <right style="thin">
        <color theme="1"/>
      </right>
      <top/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/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medium">
        <color rgb="FFC1C1C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5">
    <xf numFmtId="0" fontId="0" fillId="0" borderId="0"/>
    <xf numFmtId="0" fontId="12" fillId="0" borderId="0"/>
    <xf numFmtId="0" fontId="12" fillId="0" borderId="0"/>
    <xf numFmtId="0" fontId="21" fillId="0" borderId="0"/>
    <xf numFmtId="0" fontId="1" fillId="0" borderId="0"/>
  </cellStyleXfs>
  <cellXfs count="222">
    <xf numFmtId="0" fontId="0" fillId="0" borderId="0" xfId="0"/>
    <xf numFmtId="164" fontId="3" fillId="0" borderId="1" xfId="0" applyNumberFormat="1" applyFont="1" applyBorder="1" applyAlignment="1">
      <alignment horizontal="center" shrinkToFit="1"/>
    </xf>
    <xf numFmtId="165" fontId="4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7" fontId="2" fillId="0" borderId="3" xfId="0" applyNumberFormat="1" applyFont="1" applyBorder="1" applyAlignment="1">
      <alignment horizontal="center"/>
    </xf>
    <xf numFmtId="168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/>
    <xf numFmtId="164" fontId="3" fillId="0" borderId="1" xfId="0" applyNumberFormat="1" applyFont="1" applyBorder="1" applyAlignment="1">
      <alignment horizontal="left" shrinkToFit="1"/>
    </xf>
    <xf numFmtId="165" fontId="6" fillId="0" borderId="1" xfId="0" applyNumberFormat="1" applyFont="1" applyBorder="1" applyAlignment="1">
      <alignment horizontal="left"/>
    </xf>
    <xf numFmtId="164" fontId="11" fillId="0" borderId="1" xfId="0" applyNumberFormat="1" applyFont="1" applyBorder="1" applyAlignment="1">
      <alignment horizontal="center" shrinkToFit="1"/>
    </xf>
    <xf numFmtId="164" fontId="11" fillId="3" borderId="1" xfId="0" applyNumberFormat="1" applyFont="1" applyFill="1" applyBorder="1" applyAlignment="1">
      <alignment horizontal="center" shrinkToFit="1"/>
    </xf>
    <xf numFmtId="2" fontId="11" fillId="6" borderId="1" xfId="0" applyNumberFormat="1" applyFont="1" applyFill="1" applyBorder="1" applyAlignment="1">
      <alignment horizontal="center" shrinkToFit="1"/>
    </xf>
    <xf numFmtId="2" fontId="11" fillId="7" borderId="1" xfId="0" applyNumberFormat="1" applyFont="1" applyFill="1" applyBorder="1" applyAlignment="1">
      <alignment horizontal="center" shrinkToFit="1"/>
    </xf>
    <xf numFmtId="2" fontId="11" fillId="8" borderId="3" xfId="0" applyNumberFormat="1" applyFont="1" applyFill="1" applyBorder="1" applyAlignment="1">
      <alignment horizontal="center" shrinkToFit="1"/>
    </xf>
    <xf numFmtId="2" fontId="11" fillId="8" borderId="1" xfId="0" applyNumberFormat="1" applyFont="1" applyFill="1" applyBorder="1" applyAlignment="1">
      <alignment horizontal="center" shrinkToFit="1"/>
    </xf>
    <xf numFmtId="2" fontId="11" fillId="9" borderId="1" xfId="0" applyNumberFormat="1" applyFont="1" applyFill="1" applyBorder="1" applyAlignment="1">
      <alignment horizontal="center" shrinkToFit="1"/>
    </xf>
    <xf numFmtId="165" fontId="7" fillId="2" borderId="1" xfId="0" applyNumberFormat="1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166" fontId="2" fillId="6" borderId="1" xfId="0" applyNumberFormat="1" applyFont="1" applyFill="1" applyBorder="1" applyAlignment="1">
      <alignment horizontal="center" shrinkToFit="1"/>
    </xf>
    <xf numFmtId="2" fontId="2" fillId="7" borderId="1" xfId="0" applyNumberFormat="1" applyFont="1" applyFill="1" applyBorder="1" applyAlignment="1">
      <alignment horizontal="center" shrinkToFit="1"/>
    </xf>
    <xf numFmtId="168" fontId="2" fillId="8" borderId="1" xfId="0" applyNumberFormat="1" applyFont="1" applyFill="1" applyBorder="1" applyAlignment="1">
      <alignment horizontal="center" shrinkToFit="1"/>
    </xf>
    <xf numFmtId="166" fontId="2" fillId="9" borderId="1" xfId="0" applyNumberFormat="1" applyFont="1" applyFill="1" applyBorder="1" applyAlignment="1">
      <alignment horizontal="center" shrinkToFit="1"/>
    </xf>
    <xf numFmtId="165" fontId="7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center"/>
    </xf>
    <xf numFmtId="0" fontId="12" fillId="0" borderId="0" xfId="1"/>
    <xf numFmtId="2" fontId="12" fillId="0" borderId="0" xfId="1" applyNumberFormat="1" applyAlignment="1">
      <alignment horizontal="center"/>
    </xf>
    <xf numFmtId="0" fontId="12" fillId="0" borderId="0" xfId="1" applyAlignment="1">
      <alignment horizontal="center"/>
    </xf>
    <xf numFmtId="0" fontId="12" fillId="0" borderId="4" xfId="1" applyBorder="1"/>
    <xf numFmtId="0" fontId="12" fillId="0" borderId="5" xfId="1" applyBorder="1"/>
    <xf numFmtId="2" fontId="13" fillId="0" borderId="5" xfId="1" applyNumberFormat="1" applyFont="1" applyBorder="1" applyAlignment="1">
      <alignment horizontal="center"/>
    </xf>
    <xf numFmtId="0" fontId="12" fillId="0" borderId="5" xfId="1" applyBorder="1" applyAlignment="1">
      <alignment horizontal="center"/>
    </xf>
    <xf numFmtId="0" fontId="12" fillId="0" borderId="6" xfId="1" applyBorder="1"/>
    <xf numFmtId="0" fontId="12" fillId="0" borderId="7" xfId="1" applyBorder="1"/>
    <xf numFmtId="0" fontId="13" fillId="0" borderId="0" xfId="1" applyFont="1"/>
    <xf numFmtId="0" fontId="12" fillId="0" borderId="8" xfId="1" applyBorder="1"/>
    <xf numFmtId="2" fontId="13" fillId="0" borderId="0" xfId="1" applyNumberFormat="1" applyFont="1" applyAlignment="1">
      <alignment horizontal="center"/>
    </xf>
    <xf numFmtId="0" fontId="13" fillId="0" borderId="0" xfId="1" applyFont="1" applyAlignment="1">
      <alignment horizontal="center"/>
    </xf>
    <xf numFmtId="0" fontId="12" fillId="10" borderId="9" xfId="1" applyFill="1" applyBorder="1"/>
    <xf numFmtId="0" fontId="12" fillId="10" borderId="10" xfId="1" applyFill="1" applyBorder="1"/>
    <xf numFmtId="2" fontId="13" fillId="10" borderId="10" xfId="1" applyNumberFormat="1" applyFont="1" applyFill="1" applyBorder="1" applyAlignment="1">
      <alignment horizontal="center"/>
    </xf>
    <xf numFmtId="0" fontId="13" fillId="10" borderId="10" xfId="1" applyFont="1" applyFill="1" applyBorder="1" applyAlignment="1">
      <alignment horizontal="center"/>
    </xf>
    <xf numFmtId="0" fontId="13" fillId="10" borderId="10" xfId="1" applyFont="1" applyFill="1" applyBorder="1"/>
    <xf numFmtId="0" fontId="12" fillId="10" borderId="11" xfId="1" applyFill="1" applyBorder="1"/>
    <xf numFmtId="0" fontId="12" fillId="0" borderId="12" xfId="1" applyBorder="1"/>
    <xf numFmtId="0" fontId="12" fillId="0" borderId="13" xfId="1" applyBorder="1"/>
    <xf numFmtId="2" fontId="13" fillId="0" borderId="13" xfId="1" applyNumberFormat="1" applyFont="1" applyBorder="1" applyAlignment="1">
      <alignment horizontal="center"/>
    </xf>
    <xf numFmtId="0" fontId="13" fillId="0" borderId="13" xfId="1" applyFont="1" applyBorder="1" applyAlignment="1">
      <alignment horizontal="center"/>
    </xf>
    <xf numFmtId="0" fontId="13" fillId="0" borderId="13" xfId="1" applyFont="1" applyBorder="1"/>
    <xf numFmtId="0" fontId="12" fillId="0" borderId="14" xfId="1" applyBorder="1"/>
    <xf numFmtId="0" fontId="12" fillId="0" borderId="15" xfId="1" applyBorder="1"/>
    <xf numFmtId="0" fontId="13" fillId="0" borderId="16" xfId="1" applyFont="1" applyBorder="1"/>
    <xf numFmtId="2" fontId="12" fillId="0" borderId="16" xfId="1" applyNumberFormat="1" applyBorder="1" applyAlignment="1">
      <alignment horizontal="center"/>
    </xf>
    <xf numFmtId="0" fontId="12" fillId="0" borderId="16" xfId="1" applyBorder="1" applyAlignment="1">
      <alignment horizontal="center"/>
    </xf>
    <xf numFmtId="0" fontId="12" fillId="0" borderId="16" xfId="1" applyBorder="1"/>
    <xf numFmtId="0" fontId="12" fillId="0" borderId="17" xfId="1" applyBorder="1"/>
    <xf numFmtId="0" fontId="12" fillId="0" borderId="18" xfId="1" applyBorder="1"/>
    <xf numFmtId="0" fontId="12" fillId="0" borderId="19" xfId="1" applyBorder="1"/>
    <xf numFmtId="2" fontId="12" fillId="0" borderId="19" xfId="1" applyNumberFormat="1" applyBorder="1" applyAlignment="1">
      <alignment horizontal="center"/>
    </xf>
    <xf numFmtId="0" fontId="13" fillId="0" borderId="19" xfId="1" applyFont="1" applyBorder="1" applyAlignment="1">
      <alignment horizontal="center"/>
    </xf>
    <xf numFmtId="0" fontId="13" fillId="0" borderId="19" xfId="1" applyFont="1" applyBorder="1"/>
    <xf numFmtId="0" fontId="12" fillId="0" borderId="20" xfId="1" applyBorder="1"/>
    <xf numFmtId="0" fontId="0" fillId="0" borderId="7" xfId="1" applyFont="1" applyBorder="1"/>
    <xf numFmtId="0" fontId="0" fillId="0" borderId="0" xfId="1" applyFont="1"/>
    <xf numFmtId="0" fontId="12" fillId="0" borderId="21" xfId="1" applyBorder="1"/>
    <xf numFmtId="0" fontId="12" fillId="0" borderId="22" xfId="1" applyBorder="1"/>
    <xf numFmtId="2" fontId="13" fillId="0" borderId="22" xfId="1" applyNumberFormat="1" applyFont="1" applyBorder="1" applyAlignment="1">
      <alignment horizontal="center"/>
    </xf>
    <xf numFmtId="0" fontId="13" fillId="0" borderId="22" xfId="1" applyFont="1" applyBorder="1" applyAlignment="1">
      <alignment horizontal="center"/>
    </xf>
    <xf numFmtId="0" fontId="13" fillId="0" borderId="22" xfId="1" applyFont="1" applyBorder="1"/>
    <xf numFmtId="0" fontId="12" fillId="0" borderId="23" xfId="1" applyBorder="1"/>
    <xf numFmtId="166" fontId="14" fillId="0" borderId="1" xfId="0" applyNumberFormat="1" applyFont="1" applyBorder="1" applyAlignment="1">
      <alignment horizontal="left"/>
    </xf>
    <xf numFmtId="166" fontId="8" fillId="3" borderId="1" xfId="0" applyNumberFormat="1" applyFont="1" applyFill="1" applyBorder="1" applyAlignment="1">
      <alignment horizontal="left"/>
    </xf>
    <xf numFmtId="166" fontId="8" fillId="0" borderId="1" xfId="0" applyNumberFormat="1" applyFont="1" applyBorder="1" applyAlignment="1">
      <alignment horizontal="left"/>
    </xf>
    <xf numFmtId="165" fontId="17" fillId="0" borderId="1" xfId="0" applyNumberFormat="1" applyFont="1" applyBorder="1" applyAlignment="1">
      <alignment horizontal="right" shrinkToFit="1"/>
    </xf>
    <xf numFmtId="165" fontId="20" fillId="4" borderId="1" xfId="0" applyNumberFormat="1" applyFont="1" applyFill="1" applyBorder="1" applyAlignment="1">
      <alignment horizontal="center" shrinkToFit="1"/>
    </xf>
    <xf numFmtId="165" fontId="20" fillId="0" borderId="1" xfId="0" applyNumberFormat="1" applyFont="1" applyBorder="1" applyAlignment="1">
      <alignment horizontal="center" shrinkToFit="1"/>
    </xf>
    <xf numFmtId="166" fontId="2" fillId="0" borderId="1" xfId="0" applyNumberFormat="1" applyFont="1" applyBorder="1" applyAlignment="1">
      <alignment horizontal="center"/>
    </xf>
    <xf numFmtId="165" fontId="23" fillId="0" borderId="1" xfId="0" applyNumberFormat="1" applyFont="1" applyBorder="1" applyAlignment="1">
      <alignment horizontal="left" wrapText="1"/>
    </xf>
    <xf numFmtId="165" fontId="24" fillId="0" borderId="1" xfId="0" applyNumberFormat="1" applyFont="1" applyBorder="1" applyAlignment="1">
      <alignment horizontal="left" wrapText="1"/>
    </xf>
    <xf numFmtId="165" fontId="24" fillId="2" borderId="1" xfId="0" applyNumberFormat="1" applyFont="1" applyFill="1" applyBorder="1" applyAlignment="1">
      <alignment horizontal="left" wrapText="1"/>
    </xf>
    <xf numFmtId="166" fontId="7" fillId="0" borderId="1" xfId="0" applyNumberFormat="1" applyFont="1" applyBorder="1" applyAlignment="1">
      <alignment horizontal="center"/>
    </xf>
    <xf numFmtId="166" fontId="7" fillId="6" borderId="1" xfId="0" applyNumberFormat="1" applyFont="1" applyFill="1" applyBorder="1" applyAlignment="1">
      <alignment horizontal="center" shrinkToFit="1"/>
    </xf>
    <xf numFmtId="166" fontId="25" fillId="0" borderId="1" xfId="0" applyNumberFormat="1" applyFont="1" applyBorder="1" applyAlignment="1">
      <alignment horizontal="center"/>
    </xf>
    <xf numFmtId="2" fontId="26" fillId="9" borderId="1" xfId="0" applyNumberFormat="1" applyFont="1" applyFill="1" applyBorder="1" applyAlignment="1">
      <alignment horizontal="center" shrinkToFit="1"/>
    </xf>
    <xf numFmtId="166" fontId="25" fillId="9" borderId="1" xfId="0" applyNumberFormat="1" applyFont="1" applyFill="1" applyBorder="1" applyAlignment="1">
      <alignment horizontal="center" shrinkToFit="1"/>
    </xf>
    <xf numFmtId="2" fontId="9" fillId="2" borderId="1" xfId="0" applyNumberFormat="1" applyFont="1" applyFill="1" applyBorder="1" applyAlignment="1">
      <alignment horizontal="right" wrapText="1"/>
    </xf>
    <xf numFmtId="2" fontId="24" fillId="2" borderId="1" xfId="0" applyNumberFormat="1" applyFont="1" applyFill="1" applyBorder="1" applyAlignment="1">
      <alignment horizontal="right" wrapText="1"/>
    </xf>
    <xf numFmtId="2" fontId="11" fillId="3" borderId="1" xfId="0" applyNumberFormat="1" applyFont="1" applyFill="1" applyBorder="1" applyAlignment="1">
      <alignment horizontal="center" shrinkToFit="1"/>
    </xf>
    <xf numFmtId="2" fontId="11" fillId="3" borderId="1" xfId="0" applyNumberFormat="1" applyFont="1" applyFill="1" applyBorder="1" applyAlignment="1">
      <alignment horizontal="center" wrapText="1"/>
    </xf>
    <xf numFmtId="2" fontId="8" fillId="3" borderId="1" xfId="0" applyNumberFormat="1" applyFont="1" applyFill="1" applyBorder="1" applyAlignment="1">
      <alignment horizontal="left" wrapText="1"/>
    </xf>
    <xf numFmtId="2" fontId="11" fillId="4" borderId="1" xfId="0" applyNumberFormat="1" applyFont="1" applyFill="1" applyBorder="1" applyAlignment="1">
      <alignment horizontal="center" wrapText="1"/>
    </xf>
    <xf numFmtId="2" fontId="19" fillId="4" borderId="1" xfId="0" applyNumberFormat="1" applyFont="1" applyFill="1" applyBorder="1" applyAlignment="1">
      <alignment horizontal="center" shrinkToFit="1"/>
    </xf>
    <xf numFmtId="2" fontId="9" fillId="6" borderId="1" xfId="0" applyNumberFormat="1" applyFont="1" applyFill="1" applyBorder="1" applyAlignment="1">
      <alignment horizontal="center" shrinkToFit="1"/>
    </xf>
    <xf numFmtId="2" fontId="11" fillId="0" borderId="1" xfId="0" applyNumberFormat="1" applyFont="1" applyBorder="1" applyAlignment="1">
      <alignment wrapText="1"/>
    </xf>
    <xf numFmtId="2" fontId="11" fillId="11" borderId="1" xfId="0" applyNumberFormat="1" applyFont="1" applyFill="1" applyBorder="1" applyAlignment="1">
      <alignment horizontal="center" shrinkToFit="1"/>
    </xf>
    <xf numFmtId="164" fontId="3" fillId="0" borderId="1" xfId="0" applyNumberFormat="1" applyFont="1" applyBorder="1" applyAlignment="1">
      <alignment horizontal="center" wrapText="1" shrinkToFit="1"/>
    </xf>
    <xf numFmtId="164" fontId="3" fillId="0" borderId="1" xfId="0" applyNumberFormat="1" applyFont="1" applyBorder="1" applyAlignment="1">
      <alignment horizontal="left" wrapText="1" shrinkToFit="1"/>
    </xf>
    <xf numFmtId="2" fontId="11" fillId="0" borderId="1" xfId="0" applyNumberFormat="1" applyFont="1" applyBorder="1" applyAlignment="1">
      <alignment horizontal="center" wrapText="1" shrinkToFit="1"/>
    </xf>
    <xf numFmtId="164" fontId="11" fillId="0" borderId="1" xfId="0" applyNumberFormat="1" applyFont="1" applyBorder="1" applyAlignment="1">
      <alignment horizontal="center" wrapText="1" shrinkToFit="1"/>
    </xf>
    <xf numFmtId="2" fontId="22" fillId="0" borderId="1" xfId="0" applyNumberFormat="1" applyFont="1" applyBorder="1" applyAlignment="1">
      <alignment horizontal="right"/>
    </xf>
    <xf numFmtId="2" fontId="27" fillId="5" borderId="1" xfId="0" applyNumberFormat="1" applyFont="1" applyFill="1" applyBorder="1" applyAlignment="1">
      <alignment horizontal="center" wrapText="1"/>
    </xf>
    <xf numFmtId="2" fontId="22" fillId="5" borderId="1" xfId="0" applyNumberFormat="1" applyFont="1" applyFill="1" applyBorder="1" applyAlignment="1">
      <alignment horizontal="center"/>
    </xf>
    <xf numFmtId="2" fontId="22" fillId="0" borderId="1" xfId="0" applyNumberFormat="1" applyFont="1" applyBorder="1" applyAlignment="1">
      <alignment horizontal="center"/>
    </xf>
    <xf numFmtId="165" fontId="8" fillId="2" borderId="1" xfId="0" applyNumberFormat="1" applyFont="1" applyFill="1" applyBorder="1" applyAlignment="1">
      <alignment horizontal="left" textRotation="180" shrinkToFit="1"/>
    </xf>
    <xf numFmtId="165" fontId="24" fillId="2" borderId="1" xfId="0" applyNumberFormat="1" applyFont="1" applyFill="1" applyBorder="1" applyAlignment="1">
      <alignment horizontal="left" textRotation="180" shrinkToFit="1"/>
    </xf>
    <xf numFmtId="164" fontId="9" fillId="0" borderId="1" xfId="0" applyNumberFormat="1" applyFont="1" applyBorder="1" applyAlignment="1">
      <alignment horizontal="center" textRotation="180" shrinkToFit="1"/>
    </xf>
    <xf numFmtId="166" fontId="8" fillId="3" borderId="1" xfId="0" applyNumberFormat="1" applyFont="1" applyFill="1" applyBorder="1" applyAlignment="1">
      <alignment horizontal="left" textRotation="180" shrinkToFit="1"/>
    </xf>
    <xf numFmtId="164" fontId="8" fillId="3" borderId="1" xfId="0" applyNumberFormat="1" applyFont="1" applyFill="1" applyBorder="1" applyAlignment="1">
      <alignment horizontal="center" textRotation="180" shrinkToFit="1"/>
    </xf>
    <xf numFmtId="166" fontId="8" fillId="4" borderId="1" xfId="0" applyNumberFormat="1" applyFont="1" applyFill="1" applyBorder="1" applyAlignment="1">
      <alignment horizontal="center" textRotation="180" shrinkToFit="1"/>
    </xf>
    <xf numFmtId="165" fontId="18" fillId="4" borderId="1" xfId="0" applyNumberFormat="1" applyFont="1" applyFill="1" applyBorder="1" applyAlignment="1">
      <alignment horizontal="center" textRotation="180" shrinkToFit="1"/>
    </xf>
    <xf numFmtId="2" fontId="15" fillId="5" borderId="1" xfId="0" applyNumberFormat="1" applyFont="1" applyFill="1" applyBorder="1" applyAlignment="1">
      <alignment horizontal="center" textRotation="180" shrinkToFit="1"/>
    </xf>
    <xf numFmtId="166" fontId="8" fillId="6" borderId="1" xfId="0" applyNumberFormat="1" applyFont="1" applyFill="1" applyBorder="1" applyAlignment="1">
      <alignment horizontal="center" textRotation="180" shrinkToFit="1"/>
    </xf>
    <xf numFmtId="166" fontId="10" fillId="6" borderId="1" xfId="0" applyNumberFormat="1" applyFont="1" applyFill="1" applyBorder="1" applyAlignment="1">
      <alignment horizontal="center" textRotation="180" shrinkToFit="1"/>
    </xf>
    <xf numFmtId="1" fontId="8" fillId="11" borderId="1" xfId="0" applyNumberFormat="1" applyFont="1" applyFill="1" applyBorder="1" applyAlignment="1">
      <alignment horizontal="center" textRotation="180" shrinkToFit="1"/>
    </xf>
    <xf numFmtId="2" fontId="8" fillId="7" borderId="1" xfId="0" applyNumberFormat="1" applyFont="1" applyFill="1" applyBorder="1" applyAlignment="1">
      <alignment horizontal="center" textRotation="180" shrinkToFit="1"/>
    </xf>
    <xf numFmtId="2" fontId="15" fillId="7" borderId="1" xfId="0" applyNumberFormat="1" applyFont="1" applyFill="1" applyBorder="1" applyAlignment="1">
      <alignment horizontal="center" textRotation="180" shrinkToFit="1"/>
    </xf>
    <xf numFmtId="166" fontId="16" fillId="9" borderId="1" xfId="0" applyNumberFormat="1" applyFont="1" applyFill="1" applyBorder="1" applyAlignment="1">
      <alignment horizontal="center" textRotation="180" shrinkToFit="1"/>
    </xf>
    <xf numFmtId="166" fontId="8" fillId="9" borderId="1" xfId="0" applyNumberFormat="1" applyFont="1" applyFill="1" applyBorder="1" applyAlignment="1">
      <alignment horizontal="center" textRotation="180" shrinkToFit="1"/>
    </xf>
    <xf numFmtId="168" fontId="8" fillId="8" borderId="3" xfId="0" applyNumberFormat="1" applyFont="1" applyFill="1" applyBorder="1" applyAlignment="1">
      <alignment horizontal="center" textRotation="180" shrinkToFit="1"/>
    </xf>
    <xf numFmtId="168" fontId="8" fillId="8" borderId="1" xfId="0" applyNumberFormat="1" applyFont="1" applyFill="1" applyBorder="1" applyAlignment="1">
      <alignment horizontal="center" textRotation="180" shrinkToFit="1"/>
    </xf>
    <xf numFmtId="165" fontId="7" fillId="0" borderId="1" xfId="0" applyNumberFormat="1" applyFont="1" applyBorder="1" applyAlignment="1">
      <alignment shrinkToFit="1"/>
    </xf>
    <xf numFmtId="166" fontId="2" fillId="11" borderId="1" xfId="0" applyNumberFormat="1" applyFont="1" applyFill="1" applyBorder="1" applyAlignment="1">
      <alignment horizontal="center" shrinkToFit="1"/>
    </xf>
    <xf numFmtId="2" fontId="17" fillId="0" borderId="2" xfId="0" applyNumberFormat="1" applyFont="1" applyBorder="1" applyAlignment="1">
      <alignment horizontal="center"/>
    </xf>
    <xf numFmtId="2" fontId="18" fillId="8" borderId="2" xfId="0" applyNumberFormat="1" applyFont="1" applyFill="1" applyBorder="1" applyAlignment="1">
      <alignment horizontal="center" textRotation="180" shrinkToFit="1"/>
    </xf>
    <xf numFmtId="2" fontId="19" fillId="8" borderId="2" xfId="0" applyNumberFormat="1" applyFont="1" applyFill="1" applyBorder="1" applyAlignment="1">
      <alignment horizontal="center" shrinkToFit="1"/>
    </xf>
    <xf numFmtId="2" fontId="17" fillId="8" borderId="1" xfId="0" applyNumberFormat="1" applyFont="1" applyFill="1" applyBorder="1" applyAlignment="1">
      <alignment horizontal="center" shrinkToFit="1"/>
    </xf>
    <xf numFmtId="2" fontId="17" fillId="0" borderId="1" xfId="0" applyNumberFormat="1" applyFont="1" applyBorder="1" applyAlignment="1">
      <alignment horizontal="center"/>
    </xf>
    <xf numFmtId="2" fontId="8" fillId="12" borderId="1" xfId="0" applyNumberFormat="1" applyFont="1" applyFill="1" applyBorder="1" applyAlignment="1">
      <alignment horizontal="center" textRotation="180" shrinkToFit="1"/>
    </xf>
    <xf numFmtId="2" fontId="11" fillId="12" borderId="1" xfId="0" applyNumberFormat="1" applyFont="1" applyFill="1" applyBorder="1" applyAlignment="1">
      <alignment horizontal="center" shrinkToFit="1"/>
    </xf>
    <xf numFmtId="2" fontId="2" fillId="12" borderId="1" xfId="0" applyNumberFormat="1" applyFont="1" applyFill="1" applyBorder="1" applyAlignment="1">
      <alignment horizontal="center" shrinkToFit="1"/>
    </xf>
    <xf numFmtId="2" fontId="8" fillId="13" borderId="1" xfId="0" applyNumberFormat="1" applyFont="1" applyFill="1" applyBorder="1" applyAlignment="1">
      <alignment horizontal="center" textRotation="180" shrinkToFit="1"/>
    </xf>
    <xf numFmtId="2" fontId="11" fillId="13" borderId="1" xfId="0" applyNumberFormat="1" applyFont="1" applyFill="1" applyBorder="1" applyAlignment="1">
      <alignment horizontal="center" shrinkToFit="1"/>
    </xf>
    <xf numFmtId="2" fontId="2" fillId="13" borderId="1" xfId="0" applyNumberFormat="1" applyFont="1" applyFill="1" applyBorder="1" applyAlignment="1">
      <alignment horizontal="center" shrinkToFit="1"/>
    </xf>
    <xf numFmtId="166" fontId="11" fillId="6" borderId="1" xfId="0" applyNumberFormat="1" applyFont="1" applyFill="1" applyBorder="1" applyAlignment="1">
      <alignment horizontal="center" shrinkToFit="1"/>
    </xf>
    <xf numFmtId="2" fontId="7" fillId="0" borderId="1" xfId="0" applyNumberFormat="1" applyFont="1" applyBorder="1" applyAlignment="1">
      <alignment horizontal="center"/>
    </xf>
    <xf numFmtId="2" fontId="9" fillId="7" borderId="1" xfId="0" applyNumberFormat="1" applyFont="1" applyFill="1" applyBorder="1" applyAlignment="1">
      <alignment horizontal="center" shrinkToFit="1"/>
    </xf>
    <xf numFmtId="2" fontId="7" fillId="7" borderId="1" xfId="0" applyNumberFormat="1" applyFont="1" applyFill="1" applyBorder="1" applyAlignment="1">
      <alignment horizontal="center" shrinkToFit="1"/>
    </xf>
    <xf numFmtId="1" fontId="28" fillId="0" borderId="1" xfId="0" applyNumberFormat="1" applyFont="1" applyBorder="1" applyAlignment="1">
      <alignment horizontal="left"/>
    </xf>
    <xf numFmtId="1" fontId="28" fillId="0" borderId="1" xfId="0" applyNumberFormat="1" applyFont="1" applyBorder="1" applyAlignment="1">
      <alignment horizontal="left" textRotation="180" shrinkToFit="1"/>
    </xf>
    <xf numFmtId="1" fontId="28" fillId="0" borderId="1" xfId="0" applyNumberFormat="1" applyFont="1" applyBorder="1" applyAlignment="1">
      <alignment horizontal="left" wrapText="1"/>
    </xf>
    <xf numFmtId="0" fontId="30" fillId="14" borderId="24" xfId="4" applyFont="1" applyFill="1" applyBorder="1" applyAlignment="1">
      <alignment horizontal="center" vertical="top" wrapText="1"/>
    </xf>
    <xf numFmtId="0" fontId="30" fillId="14" borderId="25" xfId="4" applyFont="1" applyFill="1" applyBorder="1" applyAlignment="1">
      <alignment horizontal="center" vertical="top" wrapText="1"/>
    </xf>
    <xf numFmtId="166" fontId="30" fillId="14" borderId="25" xfId="4" applyNumberFormat="1" applyFont="1" applyFill="1" applyBorder="1" applyAlignment="1">
      <alignment horizontal="center" vertical="top" wrapText="1"/>
    </xf>
    <xf numFmtId="166" fontId="30" fillId="14" borderId="26" xfId="4" applyNumberFormat="1" applyFont="1" applyFill="1" applyBorder="1" applyAlignment="1">
      <alignment horizontal="center" vertical="top" wrapText="1"/>
    </xf>
    <xf numFmtId="166" fontId="30" fillId="14" borderId="27" xfId="4" applyNumberFormat="1" applyFont="1" applyFill="1" applyBorder="1" applyAlignment="1">
      <alignment horizontal="center" vertical="top" wrapText="1"/>
    </xf>
    <xf numFmtId="0" fontId="30" fillId="14" borderId="28" xfId="4" applyFont="1" applyFill="1" applyBorder="1" applyAlignment="1">
      <alignment horizontal="center" vertical="top" wrapText="1"/>
    </xf>
    <xf numFmtId="0" fontId="30" fillId="14" borderId="29" xfId="4" applyFont="1" applyFill="1" applyBorder="1" applyAlignment="1">
      <alignment horizontal="center" vertical="top" wrapText="1"/>
    </xf>
    <xf numFmtId="166" fontId="31" fillId="14" borderId="29" xfId="4" quotePrefix="1" applyNumberFormat="1" applyFont="1" applyFill="1" applyBorder="1" applyAlignment="1">
      <alignment horizontal="center" vertical="top" wrapText="1"/>
    </xf>
    <xf numFmtId="166" fontId="31" fillId="14" borderId="30" xfId="4" quotePrefix="1" applyNumberFormat="1" applyFont="1" applyFill="1" applyBorder="1" applyAlignment="1">
      <alignment horizontal="center" vertical="top" wrapText="1"/>
    </xf>
    <xf numFmtId="166" fontId="31" fillId="14" borderId="31" xfId="4" quotePrefix="1" applyNumberFormat="1" applyFont="1" applyFill="1" applyBorder="1" applyAlignment="1">
      <alignment horizontal="center" vertical="top" wrapText="1"/>
    </xf>
    <xf numFmtId="0" fontId="30" fillId="14" borderId="33" xfId="4" applyFont="1" applyFill="1" applyBorder="1" applyAlignment="1">
      <alignment vertical="top" wrapText="1"/>
    </xf>
    <xf numFmtId="0" fontId="30" fillId="14" borderId="0" xfId="4" applyFont="1" applyFill="1"/>
    <xf numFmtId="166" fontId="30" fillId="14" borderId="0" xfId="4" applyNumberFormat="1" applyFont="1" applyFill="1" applyAlignment="1">
      <alignment horizontal="center"/>
    </xf>
    <xf numFmtId="0" fontId="29" fillId="0" borderId="0" xfId="4" applyFont="1" applyAlignment="1">
      <alignment shrinkToFit="1"/>
    </xf>
    <xf numFmtId="0" fontId="29" fillId="0" borderId="0" xfId="4" applyFont="1"/>
    <xf numFmtId="0" fontId="29" fillId="0" borderId="0" xfId="4" applyFont="1" applyAlignment="1">
      <alignment wrapText="1"/>
    </xf>
    <xf numFmtId="0" fontId="33" fillId="0" borderId="0" xfId="4" applyFont="1" applyAlignment="1">
      <alignment shrinkToFit="1"/>
    </xf>
    <xf numFmtId="0" fontId="30" fillId="14" borderId="32" xfId="4" applyFont="1" applyFill="1" applyBorder="1"/>
    <xf numFmtId="2" fontId="30" fillId="14" borderId="33" xfId="4" applyNumberFormat="1" applyFont="1" applyFill="1" applyBorder="1" applyAlignment="1">
      <alignment horizontal="center"/>
    </xf>
    <xf numFmtId="2" fontId="30" fillId="14" borderId="34" xfId="4" applyNumberFormat="1" applyFont="1" applyFill="1" applyBorder="1" applyAlignment="1">
      <alignment horizontal="center"/>
    </xf>
    <xf numFmtId="2" fontId="30" fillId="14" borderId="35" xfId="4" applyNumberFormat="1" applyFont="1" applyFill="1" applyBorder="1" applyAlignment="1">
      <alignment horizontal="center"/>
    </xf>
    <xf numFmtId="0" fontId="29" fillId="14" borderId="36" xfId="4" applyFont="1" applyFill="1" applyBorder="1"/>
    <xf numFmtId="0" fontId="30" fillId="14" borderId="37" xfId="4" applyFont="1" applyFill="1" applyBorder="1"/>
    <xf numFmtId="2" fontId="30" fillId="14" borderId="37" xfId="4" applyNumberFormat="1" applyFont="1" applyFill="1" applyBorder="1" applyAlignment="1">
      <alignment horizontal="center"/>
    </xf>
    <xf numFmtId="2" fontId="30" fillId="14" borderId="38" xfId="4" applyNumberFormat="1" applyFont="1" applyFill="1" applyBorder="1" applyAlignment="1">
      <alignment horizontal="center"/>
    </xf>
    <xf numFmtId="2" fontId="30" fillId="14" borderId="39" xfId="4" applyNumberFormat="1" applyFont="1" applyFill="1" applyBorder="1" applyAlignment="1">
      <alignment horizontal="center"/>
    </xf>
    <xf numFmtId="166" fontId="29" fillId="0" borderId="0" xfId="4" applyNumberFormat="1" applyFont="1" applyAlignment="1">
      <alignment horizontal="center"/>
    </xf>
    <xf numFmtId="0" fontId="34" fillId="0" borderId="40" xfId="4" applyFont="1" applyBorder="1" applyAlignment="1">
      <alignment horizontal="center" vertical="top" wrapText="1"/>
    </xf>
    <xf numFmtId="0" fontId="34" fillId="0" borderId="0" xfId="4" applyFont="1" applyAlignment="1">
      <alignment vertical="top" wrapText="1"/>
    </xf>
    <xf numFmtId="0" fontId="30" fillId="0" borderId="0" xfId="4" applyFont="1"/>
    <xf numFmtId="0" fontId="35" fillId="0" borderId="32" xfId="4" applyFont="1" applyBorder="1" applyAlignment="1">
      <alignment horizontal="center" vertical="top" wrapText="1"/>
    </xf>
    <xf numFmtId="0" fontId="29" fillId="0" borderId="33" xfId="4" applyFont="1" applyBorder="1" applyAlignment="1">
      <alignment vertical="top" wrapText="1"/>
    </xf>
    <xf numFmtId="166" fontId="35" fillId="0" borderId="33" xfId="4" applyNumberFormat="1" applyFont="1" applyBorder="1" applyAlignment="1">
      <alignment horizontal="center" vertical="top" wrapText="1"/>
    </xf>
    <xf numFmtId="166" fontId="35" fillId="0" borderId="34" xfId="4" applyNumberFormat="1" applyFont="1" applyBorder="1" applyAlignment="1">
      <alignment horizontal="center" vertical="top" wrapText="1"/>
    </xf>
    <xf numFmtId="166" fontId="35" fillId="0" borderId="35" xfId="4" applyNumberFormat="1" applyFont="1" applyBorder="1" applyAlignment="1">
      <alignment horizontal="center" vertical="top" wrapText="1"/>
    </xf>
    <xf numFmtId="0" fontId="32" fillId="0" borderId="32" xfId="4" applyFont="1" applyBorder="1" applyAlignment="1">
      <alignment horizontal="center" vertical="top" wrapText="1"/>
    </xf>
    <xf numFmtId="0" fontId="30" fillId="0" borderId="33" xfId="4" applyFont="1" applyBorder="1" applyAlignment="1">
      <alignment vertical="top" wrapText="1"/>
    </xf>
    <xf numFmtId="166" fontId="32" fillId="0" borderId="33" xfId="4" applyNumberFormat="1" applyFont="1" applyBorder="1" applyAlignment="1">
      <alignment horizontal="center" vertical="top" wrapText="1"/>
    </xf>
    <xf numFmtId="166" fontId="32" fillId="0" borderId="34" xfId="4" applyNumberFormat="1" applyFont="1" applyBorder="1" applyAlignment="1">
      <alignment horizontal="center" vertical="top" wrapText="1"/>
    </xf>
    <xf numFmtId="166" fontId="32" fillId="0" borderId="35" xfId="4" applyNumberFormat="1" applyFont="1" applyBorder="1" applyAlignment="1">
      <alignment horizontal="center" vertical="top" wrapText="1"/>
    </xf>
    <xf numFmtId="0" fontId="13" fillId="0" borderId="32" xfId="4" applyFont="1" applyBorder="1" applyAlignment="1">
      <alignment horizontal="center" vertical="top" wrapText="1"/>
    </xf>
    <xf numFmtId="0" fontId="13" fillId="0" borderId="33" xfId="4" applyFont="1" applyBorder="1" applyAlignment="1">
      <alignment vertical="top" wrapText="1"/>
    </xf>
    <xf numFmtId="166" fontId="13" fillId="0" borderId="33" xfId="4" applyNumberFormat="1" applyFont="1" applyBorder="1" applyAlignment="1">
      <alignment horizontal="center" vertical="top" wrapText="1"/>
    </xf>
    <xf numFmtId="166" fontId="13" fillId="0" borderId="34" xfId="4" applyNumberFormat="1" applyFont="1" applyBorder="1" applyAlignment="1">
      <alignment horizontal="center" vertical="top" wrapText="1"/>
    </xf>
    <xf numFmtId="166" fontId="13" fillId="0" borderId="35" xfId="4" applyNumberFormat="1" applyFont="1" applyBorder="1" applyAlignment="1">
      <alignment horizontal="center" vertical="top" wrapText="1"/>
    </xf>
    <xf numFmtId="0" fontId="33" fillId="0" borderId="0" xfId="4" applyFont="1"/>
    <xf numFmtId="0" fontId="31" fillId="0" borderId="32" xfId="4" applyFont="1" applyBorder="1" applyAlignment="1">
      <alignment horizontal="center" vertical="top" wrapText="1"/>
    </xf>
    <xf numFmtId="2" fontId="33" fillId="0" borderId="33" xfId="4" applyNumberFormat="1" applyFont="1" applyBorder="1" applyAlignment="1">
      <alignment horizontal="center" vertical="top" wrapText="1"/>
    </xf>
    <xf numFmtId="2" fontId="33" fillId="0" borderId="33" xfId="4" applyNumberFormat="1" applyFont="1" applyBorder="1" applyAlignment="1">
      <alignment horizontal="center" vertical="top"/>
    </xf>
    <xf numFmtId="2" fontId="33" fillId="0" borderId="35" xfId="4" applyNumberFormat="1" applyFont="1" applyBorder="1" applyAlignment="1">
      <alignment horizontal="center" vertical="top"/>
    </xf>
    <xf numFmtId="0" fontId="33" fillId="0" borderId="32" xfId="4" applyFont="1" applyBorder="1" applyAlignment="1">
      <alignment vertical="top" wrapText="1"/>
    </xf>
    <xf numFmtId="2" fontId="33" fillId="0" borderId="35" xfId="4" applyNumberFormat="1" applyFont="1" applyBorder="1" applyAlignment="1">
      <alignment horizontal="center" vertical="top" wrapText="1"/>
    </xf>
    <xf numFmtId="0" fontId="33" fillId="0" borderId="32" xfId="4" applyFont="1" applyBorder="1" applyAlignment="1">
      <alignment horizontal="center" vertical="top" wrapText="1"/>
    </xf>
    <xf numFmtId="0" fontId="33" fillId="0" borderId="36" xfId="4" applyFont="1" applyBorder="1" applyAlignment="1">
      <alignment vertical="top" wrapText="1"/>
    </xf>
    <xf numFmtId="2" fontId="33" fillId="0" borderId="37" xfId="4" applyNumberFormat="1" applyFont="1" applyBorder="1" applyAlignment="1">
      <alignment horizontal="center" vertical="top" wrapText="1"/>
    </xf>
    <xf numFmtId="2" fontId="33" fillId="0" borderId="39" xfId="4" applyNumberFormat="1" applyFont="1" applyBorder="1" applyAlignment="1">
      <alignment horizontal="center" vertical="top" wrapText="1"/>
    </xf>
    <xf numFmtId="166" fontId="13" fillId="14" borderId="0" xfId="4" applyNumberFormat="1" applyFont="1" applyFill="1" applyAlignment="1">
      <alignment horizontal="center"/>
    </xf>
    <xf numFmtId="166" fontId="12" fillId="0" borderId="0" xfId="4" applyNumberFormat="1" applyFont="1" applyAlignment="1">
      <alignment horizontal="center"/>
    </xf>
    <xf numFmtId="2" fontId="2" fillId="0" borderId="33" xfId="4" applyNumberFormat="1" applyFont="1" applyBorder="1" applyAlignment="1">
      <alignment horizontal="center" vertical="top" wrapText="1"/>
    </xf>
    <xf numFmtId="2" fontId="2" fillId="0" borderId="33" xfId="4" applyNumberFormat="1" applyFont="1" applyBorder="1" applyAlignment="1">
      <alignment horizontal="center" vertical="top"/>
    </xf>
    <xf numFmtId="2" fontId="2" fillId="0" borderId="37" xfId="4" applyNumberFormat="1" applyFont="1" applyBorder="1" applyAlignment="1">
      <alignment horizontal="center" vertical="top" wrapText="1"/>
    </xf>
    <xf numFmtId="0" fontId="37" fillId="0" borderId="0" xfId="4" applyFont="1" applyAlignment="1">
      <alignment vertical="top" wrapText="1"/>
    </xf>
    <xf numFmtId="166" fontId="13" fillId="8" borderId="25" xfId="4" applyNumberFormat="1" applyFont="1" applyFill="1" applyBorder="1" applyAlignment="1">
      <alignment horizontal="center" vertical="top" wrapText="1"/>
    </xf>
    <xf numFmtId="166" fontId="7" fillId="8" borderId="29" xfId="4" quotePrefix="1" applyNumberFormat="1" applyFont="1" applyFill="1" applyBorder="1" applyAlignment="1">
      <alignment horizontal="center" vertical="top" wrapText="1"/>
    </xf>
    <xf numFmtId="166" fontId="12" fillId="8" borderId="33" xfId="4" applyNumberFormat="1" applyFont="1" applyFill="1" applyBorder="1" applyAlignment="1">
      <alignment horizontal="center" vertical="top" wrapText="1"/>
    </xf>
    <xf numFmtId="166" fontId="13" fillId="8" borderId="33" xfId="4" applyNumberFormat="1" applyFont="1" applyFill="1" applyBorder="1" applyAlignment="1">
      <alignment horizontal="center" vertical="top" wrapText="1"/>
    </xf>
    <xf numFmtId="2" fontId="13" fillId="8" borderId="33" xfId="4" applyNumberFormat="1" applyFont="1" applyFill="1" applyBorder="1" applyAlignment="1">
      <alignment horizontal="center"/>
    </xf>
    <xf numFmtId="2" fontId="13" fillId="8" borderId="37" xfId="4" applyNumberFormat="1" applyFont="1" applyFill="1" applyBorder="1" applyAlignment="1">
      <alignment horizontal="center"/>
    </xf>
    <xf numFmtId="2" fontId="13" fillId="0" borderId="0" xfId="4" applyNumberFormat="1" applyFont="1" applyAlignment="1">
      <alignment horizontal="center"/>
    </xf>
    <xf numFmtId="2" fontId="30" fillId="0" borderId="0" xfId="4" applyNumberFormat="1" applyFont="1" applyAlignment="1">
      <alignment horizontal="center"/>
    </xf>
    <xf numFmtId="0" fontId="36" fillId="8" borderId="28" xfId="4" applyFont="1" applyFill="1" applyBorder="1" applyAlignment="1">
      <alignment horizontal="center" vertical="top" wrapText="1"/>
    </xf>
    <xf numFmtId="0" fontId="7" fillId="8" borderId="29" xfId="4" applyFont="1" applyFill="1" applyBorder="1" applyAlignment="1">
      <alignment horizontal="center" vertical="top" wrapText="1"/>
    </xf>
    <xf numFmtId="0" fontId="36" fillId="8" borderId="29" xfId="4" applyFont="1" applyFill="1" applyBorder="1" applyAlignment="1">
      <alignment horizontal="center" vertical="top" wrapText="1"/>
    </xf>
    <xf numFmtId="0" fontId="36" fillId="8" borderId="31" xfId="4" applyFont="1" applyFill="1" applyBorder="1" applyAlignment="1">
      <alignment horizontal="center" vertical="top" wrapText="1"/>
    </xf>
    <xf numFmtId="0" fontId="36" fillId="8" borderId="41" xfId="4" applyFont="1" applyFill="1" applyBorder="1" applyAlignment="1">
      <alignment horizontal="center" vertical="top" wrapText="1"/>
    </xf>
    <xf numFmtId="0" fontId="36" fillId="8" borderId="42" xfId="4" applyFont="1" applyFill="1" applyBorder="1" applyAlignment="1">
      <alignment horizontal="center" vertical="top" wrapText="1"/>
    </xf>
    <xf numFmtId="0" fontId="36" fillId="8" borderId="43" xfId="4" applyFont="1" applyFill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/>
    </xf>
  </cellXfs>
  <cellStyles count="5">
    <cellStyle name="chemes]_x000a__x000a_Sci-Fi=_x000a__x000a_Nature=_x000a__x000a_robin=_x000a__x000a__x000a__x000a_[SoundScheme.Nature]_x000a__x000a_SystemAsterisk=C:\SNDSYS" xfId="2" xr:uid="{00000000-0005-0000-0000-000000000000}"/>
    <cellStyle name="Normal" xfId="0" builtinId="0"/>
    <cellStyle name="Normal 2" xfId="1" xr:uid="{00000000-0005-0000-0000-000002000000}"/>
    <cellStyle name="Normal 3" xfId="3" xr:uid="{00000000-0005-0000-0000-000003000000}"/>
    <cellStyle name="Normal 4" xfId="4" xr:uid="{BE6E8B29-256F-4EDA-8FF5-1BC69567A4B4}"/>
  </cellStyles>
  <dxfs count="0"/>
  <tableStyles count="0" defaultTableStyle="TableStyleMedium2" defaultPivotStyle="PivotStyleLight16"/>
  <colors>
    <mruColors>
      <color rgb="FF0000FF"/>
      <color rgb="FFFF0066"/>
      <color rgb="FF00FFFF"/>
      <color rgb="FFFFEFBD"/>
      <color rgb="FFC5FFFF"/>
      <color rgb="FFD5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487680</xdr:colOff>
      <xdr:row>1</xdr:row>
      <xdr:rowOff>99060</xdr:rowOff>
    </xdr:from>
    <xdr:to>
      <xdr:col>3</xdr:col>
      <xdr:colOff>274320</xdr:colOff>
      <xdr:row>1</xdr:row>
      <xdr:rowOff>99060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8680" y="25146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16DF0-0882-43A4-9368-DD863B50D5B0}">
  <sheetPr>
    <pageSetUpPr fitToPage="1"/>
  </sheetPr>
  <dimension ref="D4:L61"/>
  <sheetViews>
    <sheetView tabSelected="1" topLeftCell="A4" workbookViewId="0">
      <pane ySplit="2" topLeftCell="A30" activePane="bottomLeft" state="frozen"/>
      <selection activeCell="A4" sqref="A4"/>
      <selection pane="bottomLeft" activeCell="M32" sqref="M32"/>
    </sheetView>
  </sheetViews>
  <sheetFormatPr defaultRowHeight="12" customHeight="1" x14ac:dyDescent="0.25"/>
  <cols>
    <col min="1" max="3" width="8.88671875" style="158"/>
    <col min="4" max="4" width="7.6640625" style="158" customWidth="1"/>
    <col min="5" max="5" width="20.109375" style="158" customWidth="1"/>
    <col min="6" max="6" width="18.21875" style="201" customWidth="1"/>
    <col min="7" max="12" width="18.21875" style="170" customWidth="1"/>
    <col min="13" max="16384" width="8.88671875" style="158"/>
  </cols>
  <sheetData>
    <row r="4" spans="4:12" ht="20.399999999999999" customHeight="1" x14ac:dyDescent="0.25">
      <c r="D4" s="155" t="s">
        <v>223</v>
      </c>
      <c r="E4" s="155"/>
      <c r="F4" s="200"/>
      <c r="G4" s="156"/>
      <c r="H4" s="156"/>
      <c r="I4" s="156"/>
      <c r="J4" s="156"/>
      <c r="K4" s="156"/>
      <c r="L4" s="156"/>
    </row>
    <row r="5" spans="4:12" s="159" customFormat="1" ht="20.399999999999999" customHeight="1" x14ac:dyDescent="0.25">
      <c r="D5" s="144" t="s">
        <v>212</v>
      </c>
      <c r="E5" s="145" t="s">
        <v>170</v>
      </c>
      <c r="F5" s="206" t="s">
        <v>211</v>
      </c>
      <c r="G5" s="146" t="s">
        <v>208</v>
      </c>
      <c r="H5" s="146" t="s">
        <v>209</v>
      </c>
      <c r="I5" s="146" t="s">
        <v>210</v>
      </c>
      <c r="J5" s="147" t="s">
        <v>171</v>
      </c>
      <c r="K5" s="147" t="s">
        <v>172</v>
      </c>
      <c r="L5" s="148" t="s">
        <v>173</v>
      </c>
    </row>
    <row r="6" spans="4:12" ht="12" customHeight="1" x14ac:dyDescent="0.25">
      <c r="D6" s="149"/>
      <c r="E6" s="150"/>
      <c r="F6" s="207" t="s">
        <v>174</v>
      </c>
      <c r="G6" s="151" t="s">
        <v>174</v>
      </c>
      <c r="H6" s="151" t="s">
        <v>174</v>
      </c>
      <c r="I6" s="151" t="s">
        <v>174</v>
      </c>
      <c r="J6" s="152" t="s">
        <v>174</v>
      </c>
      <c r="K6" s="152" t="s">
        <v>174</v>
      </c>
      <c r="L6" s="153" t="s">
        <v>174</v>
      </c>
    </row>
    <row r="7" spans="4:12" ht="12" customHeight="1" x14ac:dyDescent="0.25">
      <c r="D7" s="174">
        <v>3</v>
      </c>
      <c r="E7" s="175" t="s">
        <v>175</v>
      </c>
      <c r="F7" s="208">
        <v>7.7222200000000001</v>
      </c>
      <c r="G7" s="176">
        <v>7.6666699999999999</v>
      </c>
      <c r="H7" s="176">
        <v>7.6666699999999999</v>
      </c>
      <c r="I7" s="176">
        <v>8</v>
      </c>
      <c r="J7" s="177">
        <v>6.6666699999999999</v>
      </c>
      <c r="K7" s="177" t="s">
        <v>176</v>
      </c>
      <c r="L7" s="178">
        <v>0.33333000000000002</v>
      </c>
    </row>
    <row r="8" spans="4:12" ht="12" customHeight="1" x14ac:dyDescent="0.25">
      <c r="D8" s="174">
        <v>8</v>
      </c>
      <c r="E8" s="175" t="s">
        <v>177</v>
      </c>
      <c r="F8" s="208">
        <v>7.5555599999999998</v>
      </c>
      <c r="G8" s="176">
        <v>7.3333300000000001</v>
      </c>
      <c r="H8" s="176">
        <v>7.6666699999999999</v>
      </c>
      <c r="I8" s="176">
        <v>8</v>
      </c>
      <c r="J8" s="177">
        <v>5.3333300000000001</v>
      </c>
      <c r="K8" s="177" t="s">
        <v>176</v>
      </c>
      <c r="L8" s="178">
        <v>0</v>
      </c>
    </row>
    <row r="9" spans="4:12" s="173" customFormat="1" ht="12" customHeight="1" x14ac:dyDescent="0.25">
      <c r="D9" s="179">
        <v>4</v>
      </c>
      <c r="E9" s="180" t="s">
        <v>178</v>
      </c>
      <c r="F9" s="209">
        <v>7.3333300000000001</v>
      </c>
      <c r="G9" s="181">
        <v>6.6666699999999999</v>
      </c>
      <c r="H9" s="181">
        <v>7.3333300000000001</v>
      </c>
      <c r="I9" s="181">
        <v>8.5</v>
      </c>
      <c r="J9" s="182">
        <v>3.6666699999999999</v>
      </c>
      <c r="K9" s="182" t="s">
        <v>176</v>
      </c>
      <c r="L9" s="183">
        <v>0</v>
      </c>
    </row>
    <row r="10" spans="4:12" ht="12" customHeight="1" x14ac:dyDescent="0.25">
      <c r="D10" s="174">
        <v>23</v>
      </c>
      <c r="E10" s="175" t="s">
        <v>179</v>
      </c>
      <c r="F10" s="208">
        <v>7</v>
      </c>
      <c r="G10" s="176">
        <v>7.3333300000000001</v>
      </c>
      <c r="H10" s="176">
        <v>6.6666699999999999</v>
      </c>
      <c r="I10" s="176">
        <v>7</v>
      </c>
      <c r="J10" s="177">
        <v>4</v>
      </c>
      <c r="K10" s="177" t="s">
        <v>176</v>
      </c>
      <c r="L10" s="178">
        <v>0</v>
      </c>
    </row>
    <row r="11" spans="4:12" ht="12" customHeight="1" x14ac:dyDescent="0.25">
      <c r="D11" s="174">
        <v>22</v>
      </c>
      <c r="E11" s="175" t="s">
        <v>180</v>
      </c>
      <c r="F11" s="208">
        <v>6.88889</v>
      </c>
      <c r="G11" s="176">
        <v>6.6666699999999999</v>
      </c>
      <c r="H11" s="176">
        <v>7</v>
      </c>
      <c r="I11" s="176">
        <v>7</v>
      </c>
      <c r="J11" s="177">
        <v>3.6666699999999999</v>
      </c>
      <c r="K11" s="177" t="s">
        <v>176</v>
      </c>
      <c r="L11" s="178">
        <v>0.33333000000000002</v>
      </c>
    </row>
    <row r="12" spans="4:12" ht="12" customHeight="1" x14ac:dyDescent="0.25">
      <c r="D12" s="174">
        <v>16</v>
      </c>
      <c r="E12" s="175" t="s">
        <v>181</v>
      </c>
      <c r="F12" s="208">
        <v>6.7222200000000001</v>
      </c>
      <c r="G12" s="176">
        <v>6</v>
      </c>
      <c r="H12" s="176">
        <v>7.6666699999999999</v>
      </c>
      <c r="I12" s="176">
        <v>6.5</v>
      </c>
      <c r="J12" s="177">
        <v>3.6666699999999999</v>
      </c>
      <c r="K12" s="177">
        <v>6</v>
      </c>
      <c r="L12" s="178">
        <v>0</v>
      </c>
    </row>
    <row r="13" spans="4:12" s="173" customFormat="1" ht="12" customHeight="1" x14ac:dyDescent="0.25">
      <c r="D13" s="179">
        <v>24</v>
      </c>
      <c r="E13" s="180" t="s">
        <v>182</v>
      </c>
      <c r="F13" s="209">
        <v>6.7222200000000001</v>
      </c>
      <c r="G13" s="181">
        <v>6.6666699999999999</v>
      </c>
      <c r="H13" s="181">
        <v>6.3333300000000001</v>
      </c>
      <c r="I13" s="181">
        <v>7.5</v>
      </c>
      <c r="J13" s="182">
        <v>3</v>
      </c>
      <c r="K13" s="182">
        <v>1</v>
      </c>
      <c r="L13" s="183">
        <v>1</v>
      </c>
    </row>
    <row r="14" spans="4:12" ht="12" customHeight="1" x14ac:dyDescent="0.25">
      <c r="D14" s="174">
        <v>21</v>
      </c>
      <c r="E14" s="175" t="s">
        <v>183</v>
      </c>
      <c r="F14" s="208">
        <v>6.61111</v>
      </c>
      <c r="G14" s="176">
        <v>6.3333300000000001</v>
      </c>
      <c r="H14" s="176">
        <v>7</v>
      </c>
      <c r="I14" s="176">
        <v>6.5</v>
      </c>
      <c r="J14" s="177">
        <v>3.3333300000000001</v>
      </c>
      <c r="K14" s="177" t="s">
        <v>176</v>
      </c>
      <c r="L14" s="178">
        <v>0</v>
      </c>
    </row>
    <row r="15" spans="4:12" s="173" customFormat="1" ht="12" customHeight="1" x14ac:dyDescent="0.25">
      <c r="D15" s="184">
        <v>15</v>
      </c>
      <c r="E15" s="185" t="s">
        <v>184</v>
      </c>
      <c r="F15" s="209">
        <v>6.3333300000000001</v>
      </c>
      <c r="G15" s="186">
        <v>6</v>
      </c>
      <c r="H15" s="186">
        <v>6.6666699999999999</v>
      </c>
      <c r="I15" s="186">
        <v>6</v>
      </c>
      <c r="J15" s="187">
        <v>4.6666699999999999</v>
      </c>
      <c r="K15" s="187">
        <v>6</v>
      </c>
      <c r="L15" s="188">
        <v>0</v>
      </c>
    </row>
    <row r="16" spans="4:12" ht="12" customHeight="1" x14ac:dyDescent="0.25">
      <c r="D16" s="174">
        <v>9</v>
      </c>
      <c r="E16" s="175" t="s">
        <v>185</v>
      </c>
      <c r="F16" s="208">
        <v>5.2222200000000001</v>
      </c>
      <c r="G16" s="176">
        <v>3.6666699999999999</v>
      </c>
      <c r="H16" s="176">
        <v>6</v>
      </c>
      <c r="I16" s="176">
        <v>6.5</v>
      </c>
      <c r="J16" s="177">
        <v>5.3333300000000001</v>
      </c>
      <c r="K16" s="177">
        <v>5</v>
      </c>
      <c r="L16" s="178">
        <v>1.6666700000000001</v>
      </c>
    </row>
    <row r="17" spans="4:12" s="173" customFormat="1" ht="12" customHeight="1" x14ac:dyDescent="0.25">
      <c r="D17" s="179">
        <v>6</v>
      </c>
      <c r="E17" s="180" t="s">
        <v>186</v>
      </c>
      <c r="F17" s="209">
        <v>3.4444400000000002</v>
      </c>
      <c r="G17" s="181">
        <v>1.3333299999999999</v>
      </c>
      <c r="H17" s="181">
        <v>5.3333300000000001</v>
      </c>
      <c r="I17" s="181">
        <v>4</v>
      </c>
      <c r="J17" s="182">
        <v>6.3333300000000001</v>
      </c>
      <c r="K17" s="182">
        <v>5</v>
      </c>
      <c r="L17" s="183">
        <v>2</v>
      </c>
    </row>
    <row r="18" spans="4:12" s="173" customFormat="1" ht="12" customHeight="1" x14ac:dyDescent="0.25">
      <c r="D18" s="179">
        <v>20</v>
      </c>
      <c r="E18" s="180" t="s">
        <v>187</v>
      </c>
      <c r="F18" s="209">
        <v>3.38889</v>
      </c>
      <c r="G18" s="181">
        <v>1</v>
      </c>
      <c r="H18" s="181">
        <v>4.6666699999999999</v>
      </c>
      <c r="I18" s="181">
        <v>5.5</v>
      </c>
      <c r="J18" s="182">
        <v>6.6666699999999999</v>
      </c>
      <c r="K18" s="182">
        <v>5</v>
      </c>
      <c r="L18" s="183">
        <v>3</v>
      </c>
    </row>
    <row r="19" spans="4:12" ht="12" customHeight="1" x14ac:dyDescent="0.25">
      <c r="D19" s="174">
        <v>2</v>
      </c>
      <c r="E19" s="175" t="s">
        <v>188</v>
      </c>
      <c r="F19" s="208">
        <v>3.2777799999999999</v>
      </c>
      <c r="G19" s="176">
        <v>2.6666699999999999</v>
      </c>
      <c r="H19" s="176">
        <v>4</v>
      </c>
      <c r="I19" s="176">
        <v>4</v>
      </c>
      <c r="J19" s="177">
        <v>6.6666699999999999</v>
      </c>
      <c r="K19" s="177">
        <v>5</v>
      </c>
      <c r="L19" s="178">
        <v>3.6666699999999999</v>
      </c>
    </row>
    <row r="20" spans="4:12" ht="12" customHeight="1" x14ac:dyDescent="0.25">
      <c r="D20" s="174">
        <v>1</v>
      </c>
      <c r="E20" s="175" t="s">
        <v>189</v>
      </c>
      <c r="F20" s="208">
        <v>3.2222200000000001</v>
      </c>
      <c r="G20" s="176">
        <v>1.6666700000000001</v>
      </c>
      <c r="H20" s="176">
        <v>4</v>
      </c>
      <c r="I20" s="176">
        <v>4.5</v>
      </c>
      <c r="J20" s="177">
        <v>5.6666699999999999</v>
      </c>
      <c r="K20" s="177">
        <v>4.3333300000000001</v>
      </c>
      <c r="L20" s="178">
        <v>3.6666699999999999</v>
      </c>
    </row>
    <row r="21" spans="4:12" ht="12" customHeight="1" x14ac:dyDescent="0.25">
      <c r="D21" s="174">
        <v>18</v>
      </c>
      <c r="E21" s="175" t="s">
        <v>190</v>
      </c>
      <c r="F21" s="208">
        <v>2.88889</v>
      </c>
      <c r="G21" s="176">
        <v>3</v>
      </c>
      <c r="H21" s="176">
        <v>2.3333300000000001</v>
      </c>
      <c r="I21" s="176">
        <v>2.5</v>
      </c>
      <c r="J21" s="177">
        <v>5.3333300000000001</v>
      </c>
      <c r="K21" s="177">
        <v>4.3333300000000001</v>
      </c>
      <c r="L21" s="178">
        <v>5.3333300000000001</v>
      </c>
    </row>
    <row r="22" spans="4:12" ht="12" customHeight="1" x14ac:dyDescent="0.25">
      <c r="D22" s="174">
        <v>7</v>
      </c>
      <c r="E22" s="175" t="s">
        <v>191</v>
      </c>
      <c r="F22" s="208">
        <v>2.5555599999999998</v>
      </c>
      <c r="G22" s="176">
        <v>1.6666700000000001</v>
      </c>
      <c r="H22" s="176">
        <v>3.3333300000000001</v>
      </c>
      <c r="I22" s="176">
        <v>2.5</v>
      </c>
      <c r="J22" s="177">
        <v>6.3333300000000001</v>
      </c>
      <c r="K22" s="177">
        <v>4.6666699999999999</v>
      </c>
      <c r="L22" s="178">
        <v>4.6666699999999999</v>
      </c>
    </row>
    <row r="23" spans="4:12" ht="12" customHeight="1" x14ac:dyDescent="0.25">
      <c r="D23" s="174">
        <v>11</v>
      </c>
      <c r="E23" s="175" t="s">
        <v>192</v>
      </c>
      <c r="F23" s="208">
        <v>2.5555599999999998</v>
      </c>
      <c r="G23" s="176">
        <v>1.6666700000000001</v>
      </c>
      <c r="H23" s="176">
        <v>3.3333300000000001</v>
      </c>
      <c r="I23" s="176">
        <v>2</v>
      </c>
      <c r="J23" s="177">
        <v>6.6666699999999999</v>
      </c>
      <c r="K23" s="177">
        <v>5</v>
      </c>
      <c r="L23" s="178">
        <v>5.3333300000000001</v>
      </c>
    </row>
    <row r="24" spans="4:12" ht="12" customHeight="1" x14ac:dyDescent="0.25">
      <c r="D24" s="174">
        <v>13</v>
      </c>
      <c r="E24" s="175" t="s">
        <v>193</v>
      </c>
      <c r="F24" s="208">
        <v>2.38889</v>
      </c>
      <c r="G24" s="176">
        <v>1.6666700000000001</v>
      </c>
      <c r="H24" s="176">
        <v>2.6666699999999999</v>
      </c>
      <c r="I24" s="176">
        <v>3</v>
      </c>
      <c r="J24" s="177">
        <v>5</v>
      </c>
      <c r="K24" s="177">
        <v>4.6666699999999999</v>
      </c>
      <c r="L24" s="178">
        <v>3.3333300000000001</v>
      </c>
    </row>
    <row r="25" spans="4:12" ht="12" customHeight="1" x14ac:dyDescent="0.25">
      <c r="D25" s="174">
        <v>19</v>
      </c>
      <c r="E25" s="175" t="s">
        <v>194</v>
      </c>
      <c r="F25" s="208">
        <v>1.2222200000000001</v>
      </c>
      <c r="G25" s="176">
        <v>0.66666999999999998</v>
      </c>
      <c r="H25" s="176">
        <v>1.6666700000000001</v>
      </c>
      <c r="I25" s="176">
        <v>1.5</v>
      </c>
      <c r="J25" s="177">
        <v>6.3333300000000001</v>
      </c>
      <c r="K25" s="177">
        <v>3.6666699999999999</v>
      </c>
      <c r="L25" s="178">
        <v>5.6666699999999999</v>
      </c>
    </row>
    <row r="26" spans="4:12" s="173" customFormat="1" ht="12" customHeight="1" x14ac:dyDescent="0.25">
      <c r="D26" s="179">
        <v>5</v>
      </c>
      <c r="E26" s="180" t="s">
        <v>195</v>
      </c>
      <c r="F26" s="209">
        <v>1.11111</v>
      </c>
      <c r="G26" s="181">
        <v>1.3333299999999999</v>
      </c>
      <c r="H26" s="181">
        <v>1</v>
      </c>
      <c r="I26" s="181">
        <v>1.5</v>
      </c>
      <c r="J26" s="182">
        <v>5.3333300000000001</v>
      </c>
      <c r="K26" s="182">
        <v>4.3333300000000001</v>
      </c>
      <c r="L26" s="183">
        <v>5.6666699999999999</v>
      </c>
    </row>
    <row r="27" spans="4:12" ht="12" customHeight="1" x14ac:dyDescent="0.25">
      <c r="D27" s="174">
        <v>10</v>
      </c>
      <c r="E27" s="175" t="s">
        <v>196</v>
      </c>
      <c r="F27" s="208">
        <v>1</v>
      </c>
      <c r="G27" s="176">
        <v>0.66666999999999998</v>
      </c>
      <c r="H27" s="176">
        <v>1</v>
      </c>
      <c r="I27" s="176">
        <v>1.5</v>
      </c>
      <c r="J27" s="177">
        <v>5</v>
      </c>
      <c r="K27" s="177">
        <v>4.6666699999999999</v>
      </c>
      <c r="L27" s="178">
        <v>7</v>
      </c>
    </row>
    <row r="28" spans="4:12" ht="12" customHeight="1" x14ac:dyDescent="0.25">
      <c r="D28" s="174">
        <v>17</v>
      </c>
      <c r="E28" s="175" t="s">
        <v>197</v>
      </c>
      <c r="F28" s="208">
        <v>1</v>
      </c>
      <c r="G28" s="176">
        <v>0.66666999999999998</v>
      </c>
      <c r="H28" s="176">
        <v>1.3333299999999999</v>
      </c>
      <c r="I28" s="176">
        <v>1.5</v>
      </c>
      <c r="J28" s="177">
        <v>5.6666699999999999</v>
      </c>
      <c r="K28" s="177">
        <v>3.6666699999999999</v>
      </c>
      <c r="L28" s="178">
        <v>6</v>
      </c>
    </row>
    <row r="29" spans="4:12" ht="12" customHeight="1" x14ac:dyDescent="0.25">
      <c r="D29" s="174">
        <v>14</v>
      </c>
      <c r="E29" s="175" t="s">
        <v>198</v>
      </c>
      <c r="F29" s="208">
        <v>0.88888999999999996</v>
      </c>
      <c r="G29" s="176">
        <v>0.66666999999999998</v>
      </c>
      <c r="H29" s="176">
        <v>1</v>
      </c>
      <c r="I29" s="176">
        <v>1.5</v>
      </c>
      <c r="J29" s="177">
        <v>5.3333300000000001</v>
      </c>
      <c r="K29" s="177">
        <v>4</v>
      </c>
      <c r="L29" s="178">
        <v>7</v>
      </c>
    </row>
    <row r="30" spans="4:12" ht="12" customHeight="1" x14ac:dyDescent="0.25">
      <c r="D30" s="174">
        <v>12</v>
      </c>
      <c r="E30" s="175" t="s">
        <v>199</v>
      </c>
      <c r="F30" s="208">
        <v>0.77778000000000003</v>
      </c>
      <c r="G30" s="176">
        <v>0.66666999999999998</v>
      </c>
      <c r="H30" s="176">
        <v>1.3333299999999999</v>
      </c>
      <c r="I30" s="176">
        <v>0</v>
      </c>
      <c r="J30" s="177">
        <v>6</v>
      </c>
      <c r="K30" s="177">
        <v>4</v>
      </c>
      <c r="L30" s="178">
        <v>6.3333300000000001</v>
      </c>
    </row>
    <row r="31" spans="4:12" ht="12" customHeight="1" x14ac:dyDescent="0.25">
      <c r="D31" s="161"/>
      <c r="E31" s="154" t="s">
        <v>200</v>
      </c>
      <c r="F31" s="210">
        <v>4.0759999999999996</v>
      </c>
      <c r="G31" s="162">
        <v>3.49</v>
      </c>
      <c r="H31" s="162">
        <v>4.46</v>
      </c>
      <c r="I31" s="162">
        <v>4.46</v>
      </c>
      <c r="J31" s="163">
        <v>5.2359999999999998</v>
      </c>
      <c r="K31" s="163">
        <v>4.4800000000000004</v>
      </c>
      <c r="L31" s="164">
        <v>3</v>
      </c>
    </row>
    <row r="32" spans="4:12" ht="12" customHeight="1" x14ac:dyDescent="0.25">
      <c r="D32" s="161"/>
      <c r="E32" s="154" t="s">
        <v>201</v>
      </c>
      <c r="F32" s="210">
        <v>19.72</v>
      </c>
      <c r="G32" s="162">
        <v>30.7</v>
      </c>
      <c r="H32" s="162">
        <v>23.25</v>
      </c>
      <c r="I32" s="162">
        <v>23.35</v>
      </c>
      <c r="J32" s="163">
        <v>16.25</v>
      </c>
      <c r="K32" s="163">
        <v>11.29</v>
      </c>
      <c r="L32" s="164">
        <v>33.479999999999997</v>
      </c>
    </row>
    <row r="33" spans="4:12" s="157" customFormat="1" ht="12" customHeight="1" x14ac:dyDescent="0.25">
      <c r="D33" s="161"/>
      <c r="E33" s="154" t="s">
        <v>202</v>
      </c>
      <c r="F33" s="210">
        <v>1.17</v>
      </c>
      <c r="G33" s="162">
        <v>1.47</v>
      </c>
      <c r="H33" s="162">
        <v>1.42</v>
      </c>
      <c r="I33" s="162">
        <v>1.78</v>
      </c>
      <c r="J33" s="163">
        <v>1.17</v>
      </c>
      <c r="K33" s="163">
        <v>0.81</v>
      </c>
      <c r="L33" s="164">
        <v>1.38</v>
      </c>
    </row>
    <row r="34" spans="4:12" s="157" customFormat="1" ht="12" customHeight="1" x14ac:dyDescent="0.25">
      <c r="D34" s="165"/>
      <c r="E34" s="166" t="s">
        <v>203</v>
      </c>
      <c r="F34" s="211">
        <v>0.93700000000000006</v>
      </c>
      <c r="G34" s="167">
        <v>0.91</v>
      </c>
      <c r="H34" s="167">
        <v>0.89700000000000002</v>
      </c>
      <c r="I34" s="167">
        <v>0.92</v>
      </c>
      <c r="J34" s="168">
        <v>0.74</v>
      </c>
      <c r="K34" s="168">
        <v>0.8</v>
      </c>
      <c r="L34" s="169">
        <v>0.91</v>
      </c>
    </row>
    <row r="35" spans="4:12" s="157" customFormat="1" ht="18" customHeight="1" x14ac:dyDescent="0.25">
      <c r="D35" s="158"/>
      <c r="E35" s="158" t="s">
        <v>213</v>
      </c>
      <c r="F35" s="212"/>
      <c r="G35" s="213"/>
      <c r="H35" s="213"/>
      <c r="I35" s="213"/>
      <c r="J35" s="213"/>
      <c r="K35" s="213"/>
      <c r="L35" s="213"/>
    </row>
    <row r="36" spans="4:12" s="160" customFormat="1" ht="13.8" customHeight="1" x14ac:dyDescent="0.2">
      <c r="D36" s="189"/>
      <c r="E36" s="218" t="s">
        <v>204</v>
      </c>
      <c r="F36" s="219"/>
      <c r="G36" s="219"/>
      <c r="H36" s="219"/>
      <c r="I36" s="219"/>
      <c r="J36" s="219"/>
      <c r="K36" s="219"/>
      <c r="L36" s="220"/>
    </row>
    <row r="37" spans="4:12" s="160" customFormat="1" ht="12" customHeight="1" x14ac:dyDescent="0.2">
      <c r="D37" s="189"/>
      <c r="E37" s="214"/>
      <c r="F37" s="215" t="s">
        <v>217</v>
      </c>
      <c r="G37" s="216" t="s">
        <v>214</v>
      </c>
      <c r="H37" s="216" t="s">
        <v>215</v>
      </c>
      <c r="I37" s="216" t="s">
        <v>216</v>
      </c>
      <c r="J37" s="216" t="s">
        <v>171</v>
      </c>
      <c r="K37" s="216" t="s">
        <v>220</v>
      </c>
      <c r="L37" s="217" t="s">
        <v>221</v>
      </c>
    </row>
    <row r="38" spans="4:12" s="160" customFormat="1" ht="12" customHeight="1" x14ac:dyDescent="0.2">
      <c r="D38" s="189"/>
      <c r="E38" s="190" t="s">
        <v>214</v>
      </c>
      <c r="F38" s="202">
        <v>0.96660999999999997</v>
      </c>
      <c r="G38" s="191"/>
      <c r="H38" s="191">
        <v>0.89475000000000005</v>
      </c>
      <c r="I38" s="191">
        <v>0.89720999999999995</v>
      </c>
      <c r="J38" s="192">
        <v>-0.62173</v>
      </c>
      <c r="K38" s="192">
        <v>-1.9990000000000001E-2</v>
      </c>
      <c r="L38" s="193">
        <v>-0.89549999999999996</v>
      </c>
    </row>
    <row r="39" spans="4:12" s="160" customFormat="1" ht="12" customHeight="1" x14ac:dyDescent="0.2">
      <c r="D39" s="189"/>
      <c r="E39" s="194"/>
      <c r="F39" s="202" t="s">
        <v>207</v>
      </c>
      <c r="G39" s="191"/>
      <c r="H39" s="191" t="s">
        <v>207</v>
      </c>
      <c r="I39" s="191" t="s">
        <v>207</v>
      </c>
      <c r="J39" s="191">
        <v>1.1999999999999999E-3</v>
      </c>
      <c r="K39" s="191">
        <v>0.93730000000000002</v>
      </c>
      <c r="L39" s="195" t="s">
        <v>207</v>
      </c>
    </row>
    <row r="40" spans="4:12" s="160" customFormat="1" ht="5.4" customHeight="1" x14ac:dyDescent="0.2">
      <c r="D40" s="189"/>
      <c r="E40" s="196"/>
      <c r="F40" s="202"/>
      <c r="G40" s="191"/>
      <c r="H40" s="191"/>
      <c r="I40" s="191"/>
      <c r="J40" s="191"/>
      <c r="K40" s="191"/>
      <c r="L40" s="195"/>
    </row>
    <row r="41" spans="4:12" s="160" customFormat="1" ht="12" customHeight="1" x14ac:dyDescent="0.2">
      <c r="D41" s="189"/>
      <c r="E41" s="190" t="s">
        <v>218</v>
      </c>
      <c r="F41" s="202">
        <v>0.97558999999999996</v>
      </c>
      <c r="G41" s="191">
        <v>0.89475000000000005</v>
      </c>
      <c r="H41" s="191"/>
      <c r="I41" s="191">
        <v>0.95753999999999995</v>
      </c>
      <c r="J41" s="192">
        <v>-0.45884999999999998</v>
      </c>
      <c r="K41" s="191">
        <v>0.24</v>
      </c>
      <c r="L41" s="193">
        <v>-0.97658</v>
      </c>
    </row>
    <row r="42" spans="4:12" s="160" customFormat="1" ht="12" customHeight="1" x14ac:dyDescent="0.2">
      <c r="D42" s="189"/>
      <c r="E42" s="194"/>
      <c r="F42" s="202" t="s">
        <v>207</v>
      </c>
      <c r="G42" s="191" t="s">
        <v>207</v>
      </c>
      <c r="H42" s="191"/>
      <c r="I42" s="191" t="s">
        <v>207</v>
      </c>
      <c r="J42" s="191">
        <v>2.41E-2</v>
      </c>
      <c r="K42" s="191">
        <v>0.33739999999999998</v>
      </c>
      <c r="L42" s="195" t="s">
        <v>207</v>
      </c>
    </row>
    <row r="43" spans="4:12" s="160" customFormat="1" ht="5.4" customHeight="1" x14ac:dyDescent="0.2">
      <c r="D43" s="189"/>
      <c r="E43" s="196"/>
      <c r="F43" s="202"/>
      <c r="G43" s="191"/>
      <c r="H43" s="191"/>
      <c r="I43" s="191"/>
      <c r="J43" s="191"/>
      <c r="K43" s="191"/>
      <c r="L43" s="195"/>
    </row>
    <row r="44" spans="4:12" s="160" customFormat="1" ht="12" customHeight="1" x14ac:dyDescent="0.2">
      <c r="E44" s="190" t="s">
        <v>216</v>
      </c>
      <c r="F44" s="202">
        <v>0.96809000000000001</v>
      </c>
      <c r="G44" s="191">
        <v>0.89720999999999995</v>
      </c>
      <c r="H44" s="191">
        <v>0.95753999999999995</v>
      </c>
      <c r="I44" s="191"/>
      <c r="J44" s="192">
        <v>-0.50817000000000001</v>
      </c>
      <c r="K44" s="191">
        <v>5.6509999999999998E-2</v>
      </c>
      <c r="L44" s="193">
        <v>-0.94682999999999995</v>
      </c>
    </row>
    <row r="45" spans="4:12" s="160" customFormat="1" ht="12" customHeight="1" x14ac:dyDescent="0.2">
      <c r="E45" s="194"/>
      <c r="F45" s="202" t="s">
        <v>207</v>
      </c>
      <c r="G45" s="191" t="s">
        <v>207</v>
      </c>
      <c r="H45" s="191" t="s">
        <v>207</v>
      </c>
      <c r="I45" s="191"/>
      <c r="J45" s="191">
        <v>1.12E-2</v>
      </c>
      <c r="K45" s="191">
        <v>0.82379999999999998</v>
      </c>
      <c r="L45" s="195" t="s">
        <v>207</v>
      </c>
    </row>
    <row r="46" spans="4:12" s="160" customFormat="1" ht="5.4" customHeight="1" x14ac:dyDescent="0.2">
      <c r="E46" s="196"/>
      <c r="F46" s="202"/>
      <c r="G46" s="191"/>
      <c r="H46" s="191"/>
      <c r="I46" s="191"/>
      <c r="J46" s="191"/>
      <c r="K46" s="191"/>
      <c r="L46" s="195"/>
    </row>
    <row r="47" spans="4:12" s="160" customFormat="1" ht="12" customHeight="1" x14ac:dyDescent="0.2">
      <c r="E47" s="190" t="s">
        <v>217</v>
      </c>
      <c r="F47" s="202"/>
      <c r="G47" s="191">
        <v>0.96660999999999997</v>
      </c>
      <c r="H47" s="191">
        <v>0.97558999999999996</v>
      </c>
      <c r="I47" s="191">
        <v>0.96809000000000001</v>
      </c>
      <c r="J47" s="192">
        <v>-0.55318999999999996</v>
      </c>
      <c r="K47" s="191">
        <v>0.11096</v>
      </c>
      <c r="L47" s="193">
        <v>-0.96318000000000004</v>
      </c>
    </row>
    <row r="48" spans="4:12" s="160" customFormat="1" ht="12" customHeight="1" x14ac:dyDescent="0.2">
      <c r="E48" s="194"/>
      <c r="F48" s="202"/>
      <c r="G48" s="191" t="s">
        <v>207</v>
      </c>
      <c r="H48" s="191" t="s">
        <v>207</v>
      </c>
      <c r="I48" s="191" t="s">
        <v>207</v>
      </c>
      <c r="J48" s="191">
        <v>5.0000000000000001E-3</v>
      </c>
      <c r="K48" s="191">
        <v>0.66110000000000002</v>
      </c>
      <c r="L48" s="195" t="s">
        <v>207</v>
      </c>
    </row>
    <row r="49" spans="5:12" s="160" customFormat="1" ht="5.4" customHeight="1" x14ac:dyDescent="0.2">
      <c r="E49" s="196"/>
      <c r="F49" s="202"/>
      <c r="G49" s="191"/>
      <c r="H49" s="191"/>
      <c r="I49" s="191"/>
      <c r="J49" s="191"/>
      <c r="K49" s="191"/>
      <c r="L49" s="195"/>
    </row>
    <row r="50" spans="5:12" s="160" customFormat="1" ht="12" customHeight="1" x14ac:dyDescent="0.2">
      <c r="E50" s="190" t="s">
        <v>171</v>
      </c>
      <c r="F50" s="203">
        <v>-0.55318999999999996</v>
      </c>
      <c r="G50" s="192">
        <v>-0.62173</v>
      </c>
      <c r="H50" s="192">
        <v>-0.45884999999999998</v>
      </c>
      <c r="I50" s="192">
        <v>-0.50817000000000001</v>
      </c>
      <c r="J50" s="191"/>
      <c r="K50" s="191">
        <v>0.31256</v>
      </c>
      <c r="L50" s="195">
        <v>0.53241000000000005</v>
      </c>
    </row>
    <row r="51" spans="5:12" s="160" customFormat="1" ht="12" customHeight="1" x14ac:dyDescent="0.2">
      <c r="E51" s="194"/>
      <c r="F51" s="202">
        <v>5.0000000000000001E-3</v>
      </c>
      <c r="G51" s="191">
        <v>1.1999999999999999E-3</v>
      </c>
      <c r="H51" s="191">
        <v>2.41E-2</v>
      </c>
      <c r="I51" s="191">
        <v>1.12E-2</v>
      </c>
      <c r="J51" s="191"/>
      <c r="K51" s="191">
        <v>0.20669999999999999</v>
      </c>
      <c r="L51" s="195">
        <v>7.4000000000000003E-3</v>
      </c>
    </row>
    <row r="52" spans="5:12" s="160" customFormat="1" ht="5.4" customHeight="1" x14ac:dyDescent="0.2">
      <c r="E52" s="196"/>
      <c r="F52" s="202"/>
      <c r="G52" s="191"/>
      <c r="H52" s="191"/>
      <c r="I52" s="191"/>
      <c r="J52" s="191"/>
      <c r="K52" s="191"/>
      <c r="L52" s="195"/>
    </row>
    <row r="53" spans="5:12" s="160" customFormat="1" ht="12" customHeight="1" x14ac:dyDescent="0.2">
      <c r="E53" s="190" t="s">
        <v>205</v>
      </c>
      <c r="F53" s="202">
        <v>0.11096</v>
      </c>
      <c r="G53" s="192">
        <v>-1.9990000000000001E-2</v>
      </c>
      <c r="H53" s="191">
        <v>0.24</v>
      </c>
      <c r="I53" s="191">
        <v>5.6509999999999998E-2</v>
      </c>
      <c r="J53" s="191">
        <v>0.31256</v>
      </c>
      <c r="K53" s="191"/>
      <c r="L53" s="193">
        <v>-0.22153</v>
      </c>
    </row>
    <row r="54" spans="5:12" s="160" customFormat="1" ht="12" customHeight="1" x14ac:dyDescent="0.2">
      <c r="E54" s="194"/>
      <c r="F54" s="202">
        <v>0.66110000000000002</v>
      </c>
      <c r="G54" s="191">
        <v>0.93730000000000002</v>
      </c>
      <c r="H54" s="191">
        <v>0.33739999999999998</v>
      </c>
      <c r="I54" s="191">
        <v>0.82379999999999998</v>
      </c>
      <c r="J54" s="191">
        <v>0.20669999999999999</v>
      </c>
      <c r="K54" s="191"/>
      <c r="L54" s="195">
        <v>0.377</v>
      </c>
    </row>
    <row r="55" spans="5:12" s="160" customFormat="1" ht="5.4" customHeight="1" x14ac:dyDescent="0.2">
      <c r="E55" s="196"/>
      <c r="F55" s="202"/>
      <c r="G55" s="191"/>
      <c r="H55" s="191"/>
      <c r="I55" s="191"/>
      <c r="J55" s="191"/>
      <c r="K55" s="191"/>
      <c r="L55" s="195"/>
    </row>
    <row r="56" spans="5:12" s="160" customFormat="1" ht="12" customHeight="1" x14ac:dyDescent="0.2">
      <c r="E56" s="190" t="s">
        <v>206</v>
      </c>
      <c r="F56" s="203">
        <v>-0.96318000000000004</v>
      </c>
      <c r="G56" s="192">
        <v>-0.89549999999999996</v>
      </c>
      <c r="H56" s="192">
        <v>-0.97658</v>
      </c>
      <c r="I56" s="192">
        <v>-0.94682999999999995</v>
      </c>
      <c r="J56" s="191">
        <v>0.53241000000000005</v>
      </c>
      <c r="K56" s="192">
        <v>-0.22153</v>
      </c>
      <c r="L56" s="195"/>
    </row>
    <row r="57" spans="5:12" s="160" customFormat="1" ht="12" customHeight="1" x14ac:dyDescent="0.2">
      <c r="E57" s="197"/>
      <c r="F57" s="204" t="s">
        <v>207</v>
      </c>
      <c r="G57" s="198" t="s">
        <v>207</v>
      </c>
      <c r="H57" s="198" t="s">
        <v>207</v>
      </c>
      <c r="I57" s="198" t="s">
        <v>207</v>
      </c>
      <c r="J57" s="198">
        <v>7.4000000000000003E-3</v>
      </c>
      <c r="K57" s="198">
        <v>0.377</v>
      </c>
      <c r="L57" s="199"/>
    </row>
    <row r="58" spans="5:12" s="157" customFormat="1" ht="12" customHeight="1" x14ac:dyDescent="0.25">
      <c r="E58" s="171"/>
      <c r="F58" s="205"/>
      <c r="G58" s="172"/>
      <c r="H58" s="172"/>
      <c r="I58" s="172"/>
      <c r="J58" s="172"/>
      <c r="K58" s="172"/>
      <c r="L58" s="172"/>
    </row>
    <row r="59" spans="5:12" ht="12" customHeight="1" x14ac:dyDescent="0.25">
      <c r="E59" s="158" t="s">
        <v>219</v>
      </c>
    </row>
    <row r="60" spans="5:12" ht="12" customHeight="1" x14ac:dyDescent="0.25">
      <c r="E60" s="158" t="s">
        <v>224</v>
      </c>
    </row>
    <row r="61" spans="5:12" ht="12" customHeight="1" x14ac:dyDescent="0.25">
      <c r="E61" s="158" t="s">
        <v>222</v>
      </c>
    </row>
  </sheetData>
  <mergeCells count="1">
    <mergeCell ref="E36:L36"/>
  </mergeCells>
  <pageMargins left="0.45" right="0.45" top="0.25" bottom="0.25" header="0.3" footer="0.3"/>
  <pageSetup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5"/>
  <sheetViews>
    <sheetView zoomScale="120" zoomScaleNormal="120" zoomScaleSheetLayoutView="75" workbookViewId="0">
      <pane ySplit="4" topLeftCell="A41" activePane="bottomLeft" state="frozen"/>
      <selection pane="bottomLeft" activeCell="V52" sqref="V52"/>
    </sheetView>
  </sheetViews>
  <sheetFormatPr defaultColWidth="9.109375" defaultRowHeight="12" x14ac:dyDescent="0.25"/>
  <cols>
    <col min="1" max="1" width="3.5546875" style="141" customWidth="1"/>
    <col min="2" max="2" width="19.6640625" style="27" customWidth="1"/>
    <col min="3" max="3" width="33.88671875" style="82" customWidth="1"/>
    <col min="4" max="4" width="11.21875" style="102" customWidth="1"/>
    <col min="5" max="5" width="10.109375" style="76" customWidth="1"/>
    <col min="6" max="6" width="5.5546875" style="13" customWidth="1"/>
    <col min="7" max="7" width="4.5546875" style="28" bestFit="1" customWidth="1"/>
    <col min="8" max="8" width="5.33203125" style="80" bestFit="1" customWidth="1"/>
    <col min="9" max="9" width="5.6640625" style="79" customWidth="1"/>
    <col min="10" max="10" width="4.44140625" style="80" customWidth="1"/>
    <col min="11" max="11" width="4.44140625" style="106" customWidth="1"/>
    <col min="12" max="12" width="3" style="80" customWidth="1"/>
    <col min="13" max="13" width="4.109375" style="84" customWidth="1"/>
    <col min="14" max="14" width="3.44140625" style="80" customWidth="1"/>
    <col min="15" max="15" width="3.44140625" style="6" customWidth="1"/>
    <col min="16" max="20" width="2.6640625" style="138" customWidth="1"/>
    <col min="21" max="23" width="2.6640625" style="7" customWidth="1"/>
    <col min="24" max="24" width="2.6640625" style="80" customWidth="1"/>
    <col min="25" max="25" width="2.6640625" style="86" customWidth="1"/>
    <col min="26" max="29" width="2.6640625" style="80" customWidth="1"/>
    <col min="30" max="30" width="2.6640625" style="86" customWidth="1"/>
    <col min="31" max="32" width="2.6640625" style="80" customWidth="1"/>
    <col min="33" max="33" width="3.5546875" style="130" customWidth="1"/>
    <col min="34" max="35" width="2.6640625" style="9" customWidth="1"/>
    <col min="36" max="16384" width="9.109375" style="10"/>
  </cols>
  <sheetData>
    <row r="1" spans="1:35" ht="12" customHeight="1" x14ac:dyDescent="0.25">
      <c r="B1" s="2" t="s">
        <v>63</v>
      </c>
      <c r="C1" s="81"/>
      <c r="D1" s="99"/>
      <c r="E1" s="74"/>
      <c r="F1" s="1"/>
      <c r="G1" s="3"/>
      <c r="H1" s="4"/>
      <c r="I1" s="77"/>
      <c r="J1" s="5"/>
      <c r="K1" s="103"/>
      <c r="Z1" s="221"/>
      <c r="AA1" s="221"/>
      <c r="AB1" s="221"/>
      <c r="AC1" s="221"/>
      <c r="AG1" s="126"/>
      <c r="AH1" s="8"/>
    </row>
    <row r="2" spans="1:35" ht="14.25" customHeight="1" x14ac:dyDescent="0.25">
      <c r="B2" s="12"/>
      <c r="D2" s="100" t="s">
        <v>0</v>
      </c>
      <c r="E2" s="74"/>
      <c r="F2" s="11"/>
      <c r="G2" s="3"/>
      <c r="H2" s="4"/>
      <c r="I2" s="77"/>
      <c r="J2" s="5"/>
      <c r="K2" s="103"/>
      <c r="AG2" s="126"/>
      <c r="AH2" s="8"/>
    </row>
    <row r="3" spans="1:35" s="124" customFormat="1" ht="67.2" customHeight="1" x14ac:dyDescent="0.2">
      <c r="A3" s="142" t="s">
        <v>30</v>
      </c>
      <c r="B3" s="107" t="s">
        <v>1</v>
      </c>
      <c r="C3" s="108" t="s">
        <v>2</v>
      </c>
      <c r="D3" s="109" t="s">
        <v>3</v>
      </c>
      <c r="E3" s="110" t="s">
        <v>87</v>
      </c>
      <c r="F3" s="111" t="s">
        <v>31</v>
      </c>
      <c r="G3" s="111" t="s">
        <v>4</v>
      </c>
      <c r="H3" s="112" t="s">
        <v>5</v>
      </c>
      <c r="I3" s="113" t="s">
        <v>6</v>
      </c>
      <c r="J3" s="112" t="s">
        <v>7</v>
      </c>
      <c r="K3" s="114" t="s">
        <v>8</v>
      </c>
      <c r="L3" s="115" t="s">
        <v>9</v>
      </c>
      <c r="M3" s="116" t="s">
        <v>10</v>
      </c>
      <c r="N3" s="115" t="s">
        <v>62</v>
      </c>
      <c r="O3" s="117" t="s">
        <v>11</v>
      </c>
      <c r="P3" s="118" t="s">
        <v>12</v>
      </c>
      <c r="Q3" s="118" t="s">
        <v>13</v>
      </c>
      <c r="R3" s="118" t="s">
        <v>14</v>
      </c>
      <c r="S3" s="118" t="s">
        <v>15</v>
      </c>
      <c r="T3" s="119" t="s">
        <v>16</v>
      </c>
      <c r="U3" s="118" t="s">
        <v>17</v>
      </c>
      <c r="V3" s="134" t="s">
        <v>32</v>
      </c>
      <c r="W3" s="131" t="s">
        <v>33</v>
      </c>
      <c r="X3" s="120" t="s">
        <v>18</v>
      </c>
      <c r="Y3" s="120" t="s">
        <v>61</v>
      </c>
      <c r="Z3" s="121" t="s">
        <v>19</v>
      </c>
      <c r="AA3" s="121" t="s">
        <v>60</v>
      </c>
      <c r="AB3" s="121" t="s">
        <v>59</v>
      </c>
      <c r="AC3" s="121" t="s">
        <v>20</v>
      </c>
      <c r="AD3" s="120" t="s">
        <v>21</v>
      </c>
      <c r="AE3" s="121" t="s">
        <v>22</v>
      </c>
      <c r="AF3" s="121" t="s">
        <v>23</v>
      </c>
      <c r="AG3" s="127" t="s">
        <v>24</v>
      </c>
      <c r="AH3" s="122" t="s">
        <v>28</v>
      </c>
      <c r="AI3" s="123" t="s">
        <v>25</v>
      </c>
    </row>
    <row r="4" spans="1:35" s="97" customFormat="1" ht="10.199999999999999" customHeight="1" x14ac:dyDescent="0.25">
      <c r="A4" s="143"/>
      <c r="B4" s="89" t="s">
        <v>26</v>
      </c>
      <c r="C4" s="90"/>
      <c r="D4" s="101" t="s">
        <v>27</v>
      </c>
      <c r="E4" s="93"/>
      <c r="F4" s="91"/>
      <c r="G4" s="92"/>
      <c r="H4" s="94"/>
      <c r="I4" s="95"/>
      <c r="J4" s="94"/>
      <c r="K4" s="104"/>
      <c r="L4" s="15">
        <v>0.5</v>
      </c>
      <c r="M4" s="96"/>
      <c r="N4" s="137"/>
      <c r="O4" s="98">
        <v>3.1</v>
      </c>
      <c r="P4" s="139">
        <v>8</v>
      </c>
      <c r="Q4" s="139">
        <v>0.05</v>
      </c>
      <c r="R4" s="139">
        <v>3.1</v>
      </c>
      <c r="S4" s="139">
        <v>1.3</v>
      </c>
      <c r="T4" s="139">
        <v>3.92</v>
      </c>
      <c r="U4" s="16">
        <v>0.2</v>
      </c>
      <c r="V4" s="135"/>
      <c r="W4" s="132"/>
      <c r="X4" s="19">
        <v>2</v>
      </c>
      <c r="Y4" s="87">
        <v>6</v>
      </c>
      <c r="Z4" s="19">
        <v>5</v>
      </c>
      <c r="AA4" s="19">
        <v>2</v>
      </c>
      <c r="AB4" s="19">
        <v>1.1000000000000001</v>
      </c>
      <c r="AC4" s="19">
        <v>7</v>
      </c>
      <c r="AD4" s="87">
        <v>7.4</v>
      </c>
      <c r="AE4" s="19">
        <v>4.5</v>
      </c>
      <c r="AF4" s="19">
        <v>4</v>
      </c>
      <c r="AG4" s="128">
        <v>0.47</v>
      </c>
      <c r="AH4" s="17">
        <v>2</v>
      </c>
      <c r="AI4" s="18">
        <v>0.44052863436123346</v>
      </c>
    </row>
    <row r="5" spans="1:35" ht="15" customHeight="1" x14ac:dyDescent="0.25">
      <c r="B5" s="20"/>
      <c r="C5" s="83"/>
      <c r="E5" s="75"/>
      <c r="F5" s="14"/>
      <c r="G5" s="21"/>
      <c r="H5" s="22"/>
      <c r="I5" s="78">
        <f t="shared" ref="I5:I32" si="0">H5-J5</f>
        <v>0</v>
      </c>
      <c r="J5" s="22">
        <f t="shared" ref="J5:J32" si="1">SUM(L5:AI5)</f>
        <v>0</v>
      </c>
      <c r="K5" s="105">
        <f t="shared" ref="K5:K32" si="2">SUM(M5,N5,L5,T5,X5,Y5,Z5,AA5,AC5,AD5,AE5,AF5,AI5)</f>
        <v>0</v>
      </c>
      <c r="L5" s="23"/>
      <c r="M5" s="85"/>
      <c r="N5" s="23"/>
      <c r="O5" s="125"/>
      <c r="P5" s="140"/>
      <c r="Q5" s="140"/>
      <c r="R5" s="140"/>
      <c r="S5" s="140"/>
      <c r="T5" s="140"/>
      <c r="U5" s="24"/>
      <c r="V5" s="136"/>
      <c r="W5" s="133"/>
      <c r="X5" s="26"/>
      <c r="Y5" s="88"/>
      <c r="Z5" s="26"/>
      <c r="AA5" s="26"/>
      <c r="AB5" s="26"/>
      <c r="AC5" s="26"/>
      <c r="AD5" s="88"/>
      <c r="AE5" s="26"/>
      <c r="AF5" s="26"/>
      <c r="AG5" s="129"/>
      <c r="AH5" s="25"/>
      <c r="AI5" s="25"/>
    </row>
    <row r="6" spans="1:35" ht="15" customHeight="1" x14ac:dyDescent="0.25">
      <c r="B6" s="20" t="s">
        <v>64</v>
      </c>
      <c r="C6" s="83" t="s">
        <v>65</v>
      </c>
      <c r="D6" s="102" t="s">
        <v>126</v>
      </c>
      <c r="E6" s="75" t="s">
        <v>88</v>
      </c>
      <c r="F6" s="14" t="s">
        <v>168</v>
      </c>
      <c r="G6" s="21">
        <v>2184</v>
      </c>
      <c r="H6" s="22"/>
      <c r="I6" s="78">
        <f t="shared" si="0"/>
        <v>0</v>
      </c>
      <c r="J6" s="22">
        <f t="shared" si="1"/>
        <v>0</v>
      </c>
      <c r="K6" s="105">
        <f t="shared" si="2"/>
        <v>0</v>
      </c>
      <c r="L6" s="23"/>
      <c r="M6" s="85"/>
      <c r="N6" s="23"/>
      <c r="O6" s="125"/>
      <c r="P6" s="140"/>
      <c r="Q6" s="140"/>
      <c r="R6" s="140"/>
      <c r="S6" s="140"/>
      <c r="T6" s="140"/>
      <c r="U6" s="24"/>
      <c r="V6" s="136"/>
      <c r="W6" s="133"/>
      <c r="X6" s="26"/>
      <c r="Y6" s="88"/>
      <c r="Z6" s="26"/>
      <c r="AA6" s="26"/>
      <c r="AB6" s="26"/>
      <c r="AC6" s="26"/>
      <c r="AD6" s="88"/>
      <c r="AE6" s="26"/>
      <c r="AF6" s="26"/>
      <c r="AG6" s="129"/>
      <c r="AH6" s="25"/>
      <c r="AI6" s="25"/>
    </row>
    <row r="7" spans="1:35" ht="15" customHeight="1" x14ac:dyDescent="0.25">
      <c r="B7" s="20" t="s">
        <v>66</v>
      </c>
      <c r="C7" s="83" t="s">
        <v>67</v>
      </c>
      <c r="D7" s="102" t="s">
        <v>127</v>
      </c>
      <c r="E7" s="75" t="s">
        <v>88</v>
      </c>
      <c r="F7" s="14" t="s">
        <v>168</v>
      </c>
      <c r="G7" s="21">
        <v>2080</v>
      </c>
      <c r="H7" s="22"/>
      <c r="I7" s="78">
        <f t="shared" si="0"/>
        <v>0</v>
      </c>
      <c r="J7" s="22">
        <f t="shared" si="1"/>
        <v>0</v>
      </c>
      <c r="K7" s="105">
        <f t="shared" si="2"/>
        <v>0</v>
      </c>
      <c r="L7" s="23"/>
      <c r="M7" s="85"/>
      <c r="N7" s="23"/>
      <c r="O7" s="125"/>
      <c r="P7" s="140"/>
      <c r="Q7" s="140"/>
      <c r="R7" s="140"/>
      <c r="S7" s="140"/>
      <c r="T7" s="140"/>
      <c r="U7" s="24"/>
      <c r="V7" s="136"/>
      <c r="W7" s="133"/>
      <c r="X7" s="26"/>
      <c r="Y7" s="88"/>
      <c r="Z7" s="26"/>
      <c r="AA7" s="26"/>
      <c r="AB7" s="26"/>
      <c r="AC7" s="26"/>
      <c r="AD7" s="88"/>
      <c r="AE7" s="26"/>
      <c r="AF7" s="26"/>
      <c r="AG7" s="129"/>
      <c r="AH7" s="25"/>
      <c r="AI7" s="25"/>
    </row>
    <row r="8" spans="1:35" ht="15" customHeight="1" x14ac:dyDescent="0.25">
      <c r="B8" s="20" t="s">
        <v>68</v>
      </c>
      <c r="C8" s="83" t="s">
        <v>69</v>
      </c>
      <c r="D8" s="102" t="s">
        <v>128</v>
      </c>
      <c r="E8" s="75" t="s">
        <v>88</v>
      </c>
      <c r="F8" s="14" t="s">
        <v>168</v>
      </c>
      <c r="G8" s="21">
        <v>2405</v>
      </c>
      <c r="H8" s="22"/>
      <c r="I8" s="78">
        <f t="shared" si="0"/>
        <v>0</v>
      </c>
      <c r="J8" s="22">
        <f t="shared" si="1"/>
        <v>0</v>
      </c>
      <c r="K8" s="105">
        <f t="shared" si="2"/>
        <v>0</v>
      </c>
      <c r="L8" s="23"/>
      <c r="M8" s="85"/>
      <c r="N8" s="23"/>
      <c r="O8" s="125"/>
      <c r="P8" s="140"/>
      <c r="Q8" s="140"/>
      <c r="R8" s="140"/>
      <c r="S8" s="140"/>
      <c r="T8" s="140"/>
      <c r="U8" s="24"/>
      <c r="V8" s="136"/>
      <c r="W8" s="133"/>
      <c r="X8" s="26"/>
      <c r="Y8" s="88"/>
      <c r="Z8" s="26"/>
      <c r="AA8" s="26"/>
      <c r="AB8" s="26"/>
      <c r="AC8" s="26"/>
      <c r="AD8" s="88"/>
      <c r="AE8" s="26"/>
      <c r="AF8" s="26"/>
      <c r="AG8" s="129"/>
      <c r="AH8" s="25"/>
      <c r="AI8" s="25"/>
    </row>
    <row r="9" spans="1:35" ht="15" customHeight="1" x14ac:dyDescent="0.25">
      <c r="B9" s="20" t="s">
        <v>70</v>
      </c>
      <c r="C9" s="83" t="s">
        <v>69</v>
      </c>
      <c r="D9" s="102" t="s">
        <v>129</v>
      </c>
      <c r="E9" s="75" t="s">
        <v>88</v>
      </c>
      <c r="F9" s="14" t="s">
        <v>168</v>
      </c>
      <c r="G9" s="21">
        <v>2284</v>
      </c>
      <c r="H9" s="22"/>
      <c r="I9" s="78">
        <f t="shared" si="0"/>
        <v>0</v>
      </c>
      <c r="J9" s="22">
        <f t="shared" si="1"/>
        <v>0</v>
      </c>
      <c r="K9" s="105">
        <f t="shared" si="2"/>
        <v>0</v>
      </c>
      <c r="L9" s="23"/>
      <c r="M9" s="85"/>
      <c r="N9" s="23"/>
      <c r="O9" s="125"/>
      <c r="P9" s="140"/>
      <c r="Q9" s="140"/>
      <c r="R9" s="140"/>
      <c r="S9" s="140"/>
      <c r="T9" s="140"/>
      <c r="U9" s="24"/>
      <c r="V9" s="136"/>
      <c r="W9" s="133"/>
      <c r="X9" s="26"/>
      <c r="Y9" s="88"/>
      <c r="Z9" s="26"/>
      <c r="AA9" s="26"/>
      <c r="AB9" s="26"/>
      <c r="AC9" s="26"/>
      <c r="AD9" s="88"/>
      <c r="AE9" s="26"/>
      <c r="AF9" s="26"/>
      <c r="AG9" s="129"/>
      <c r="AH9" s="25"/>
      <c r="AI9" s="25"/>
    </row>
    <row r="10" spans="1:35" ht="15" customHeight="1" x14ac:dyDescent="0.25">
      <c r="B10" s="20" t="s">
        <v>71</v>
      </c>
      <c r="C10" s="83" t="s">
        <v>69</v>
      </c>
      <c r="D10" s="102" t="s">
        <v>130</v>
      </c>
      <c r="E10" s="75" t="s">
        <v>88</v>
      </c>
      <c r="F10" s="14" t="s">
        <v>168</v>
      </c>
      <c r="G10" s="21">
        <v>2384</v>
      </c>
      <c r="H10" s="22"/>
      <c r="I10" s="78">
        <f t="shared" si="0"/>
        <v>0</v>
      </c>
      <c r="J10" s="22">
        <f t="shared" si="1"/>
        <v>0</v>
      </c>
      <c r="K10" s="105">
        <f t="shared" si="2"/>
        <v>0</v>
      </c>
      <c r="L10" s="23"/>
      <c r="M10" s="85"/>
      <c r="N10" s="23"/>
      <c r="O10" s="125"/>
      <c r="P10" s="140"/>
      <c r="Q10" s="140"/>
      <c r="R10" s="140"/>
      <c r="S10" s="140"/>
      <c r="T10" s="140"/>
      <c r="U10" s="24"/>
      <c r="V10" s="136"/>
      <c r="W10" s="133"/>
      <c r="X10" s="26"/>
      <c r="Y10" s="88"/>
      <c r="Z10" s="26"/>
      <c r="AA10" s="26"/>
      <c r="AB10" s="26"/>
      <c r="AC10" s="26"/>
      <c r="AD10" s="88"/>
      <c r="AE10" s="26"/>
      <c r="AF10" s="26"/>
      <c r="AG10" s="129"/>
      <c r="AH10" s="25"/>
      <c r="AI10" s="25"/>
    </row>
    <row r="11" spans="1:35" ht="15" customHeight="1" x14ac:dyDescent="0.25">
      <c r="B11" s="20" t="s">
        <v>72</v>
      </c>
      <c r="C11" s="83" t="s">
        <v>73</v>
      </c>
      <c r="D11" s="102" t="s">
        <v>131</v>
      </c>
      <c r="E11" s="75" t="s">
        <v>88</v>
      </c>
      <c r="F11" s="14" t="s">
        <v>168</v>
      </c>
      <c r="G11" s="21">
        <v>2485</v>
      </c>
      <c r="H11" s="22"/>
      <c r="I11" s="78">
        <f t="shared" si="0"/>
        <v>0</v>
      </c>
      <c r="J11" s="22">
        <f t="shared" si="1"/>
        <v>0</v>
      </c>
      <c r="K11" s="105">
        <f t="shared" si="2"/>
        <v>0</v>
      </c>
      <c r="L11" s="23"/>
      <c r="M11" s="85"/>
      <c r="N11" s="23"/>
      <c r="O11" s="125"/>
      <c r="P11" s="140"/>
      <c r="Q11" s="140"/>
      <c r="R11" s="140"/>
      <c r="S11" s="140"/>
      <c r="T11" s="140"/>
      <c r="U11" s="24"/>
      <c r="V11" s="136"/>
      <c r="W11" s="133"/>
      <c r="X11" s="26"/>
      <c r="Y11" s="88"/>
      <c r="Z11" s="26"/>
      <c r="AA11" s="26"/>
      <c r="AB11" s="26"/>
      <c r="AC11" s="26"/>
      <c r="AD11" s="88"/>
      <c r="AE11" s="26"/>
      <c r="AF11" s="26"/>
      <c r="AG11" s="129"/>
      <c r="AH11" s="25"/>
      <c r="AI11" s="25"/>
    </row>
    <row r="12" spans="1:35" ht="15" customHeight="1" x14ac:dyDescent="0.25">
      <c r="B12" s="20" t="s">
        <v>74</v>
      </c>
      <c r="C12" s="83" t="s">
        <v>75</v>
      </c>
      <c r="D12" s="102" t="s">
        <v>132</v>
      </c>
      <c r="E12" s="75" t="s">
        <v>88</v>
      </c>
      <c r="F12" s="14" t="s">
        <v>168</v>
      </c>
      <c r="G12" s="21">
        <v>2643</v>
      </c>
      <c r="H12" s="22"/>
      <c r="I12" s="78">
        <f t="shared" si="0"/>
        <v>0</v>
      </c>
      <c r="J12" s="22">
        <f t="shared" si="1"/>
        <v>0</v>
      </c>
      <c r="K12" s="105">
        <f t="shared" si="2"/>
        <v>0</v>
      </c>
      <c r="L12" s="23"/>
      <c r="M12" s="85"/>
      <c r="N12" s="23"/>
      <c r="O12" s="125"/>
      <c r="P12" s="140"/>
      <c r="Q12" s="140"/>
      <c r="R12" s="140"/>
      <c r="S12" s="140"/>
      <c r="T12" s="140"/>
      <c r="U12" s="24"/>
      <c r="V12" s="136"/>
      <c r="W12" s="133"/>
      <c r="X12" s="26"/>
      <c r="Y12" s="88"/>
      <c r="Z12" s="26"/>
      <c r="AA12" s="26"/>
      <c r="AB12" s="26"/>
      <c r="AC12" s="26"/>
      <c r="AD12" s="88"/>
      <c r="AE12" s="26"/>
      <c r="AF12" s="26"/>
      <c r="AG12" s="129"/>
      <c r="AH12" s="25"/>
      <c r="AI12" s="25"/>
    </row>
    <row r="13" spans="1:35" ht="15" customHeight="1" x14ac:dyDescent="0.25">
      <c r="B13" s="20" t="s">
        <v>76</v>
      </c>
      <c r="C13" s="83" t="s">
        <v>77</v>
      </c>
      <c r="D13" s="102" t="s">
        <v>133</v>
      </c>
      <c r="E13" s="75" t="s">
        <v>88</v>
      </c>
      <c r="F13" s="14" t="s">
        <v>168</v>
      </c>
      <c r="G13" s="21">
        <v>2455</v>
      </c>
      <c r="H13" s="22"/>
      <c r="I13" s="78">
        <f t="shared" si="0"/>
        <v>0</v>
      </c>
      <c r="J13" s="22">
        <f t="shared" si="1"/>
        <v>0</v>
      </c>
      <c r="K13" s="105">
        <f t="shared" si="2"/>
        <v>0</v>
      </c>
      <c r="L13" s="23"/>
      <c r="M13" s="85"/>
      <c r="N13" s="23"/>
      <c r="O13" s="125"/>
      <c r="P13" s="140"/>
      <c r="Q13" s="140"/>
      <c r="R13" s="140"/>
      <c r="S13" s="140"/>
      <c r="T13" s="140"/>
      <c r="U13" s="24"/>
      <c r="V13" s="136"/>
      <c r="W13" s="133"/>
      <c r="X13" s="26"/>
      <c r="Y13" s="88"/>
      <c r="Z13" s="26"/>
      <c r="AA13" s="26"/>
      <c r="AB13" s="26"/>
      <c r="AC13" s="26"/>
      <c r="AD13" s="88"/>
      <c r="AE13" s="26"/>
      <c r="AF13" s="26"/>
      <c r="AG13" s="129"/>
      <c r="AH13" s="25"/>
      <c r="AI13" s="25"/>
    </row>
    <row r="14" spans="1:35" ht="15" customHeight="1" x14ac:dyDescent="0.25">
      <c r="B14" s="20" t="s">
        <v>78</v>
      </c>
      <c r="C14" s="83" t="s">
        <v>79</v>
      </c>
      <c r="D14" s="102" t="s">
        <v>134</v>
      </c>
      <c r="E14" s="75" t="s">
        <v>88</v>
      </c>
      <c r="F14" s="14" t="s">
        <v>168</v>
      </c>
      <c r="G14" s="21">
        <v>2732</v>
      </c>
      <c r="H14" s="22"/>
      <c r="I14" s="78">
        <f t="shared" si="0"/>
        <v>0</v>
      </c>
      <c r="J14" s="22">
        <f t="shared" si="1"/>
        <v>0</v>
      </c>
      <c r="K14" s="105">
        <f t="shared" si="2"/>
        <v>0</v>
      </c>
      <c r="L14" s="23"/>
      <c r="M14" s="85"/>
      <c r="N14" s="23"/>
      <c r="O14" s="125"/>
      <c r="P14" s="140"/>
      <c r="Q14" s="140"/>
      <c r="R14" s="140"/>
      <c r="S14" s="140"/>
      <c r="T14" s="140"/>
      <c r="U14" s="24"/>
      <c r="V14" s="136"/>
      <c r="W14" s="133"/>
      <c r="X14" s="26"/>
      <c r="Y14" s="88"/>
      <c r="Z14" s="26"/>
      <c r="AA14" s="26"/>
      <c r="AB14" s="26"/>
      <c r="AC14" s="26"/>
      <c r="AD14" s="88"/>
      <c r="AE14" s="26"/>
      <c r="AF14" s="26"/>
      <c r="AG14" s="129"/>
      <c r="AH14" s="25"/>
      <c r="AI14" s="25"/>
    </row>
    <row r="15" spans="1:35" ht="15" customHeight="1" x14ac:dyDescent="0.25">
      <c r="B15" s="20" t="s">
        <v>80</v>
      </c>
      <c r="C15" s="83" t="s">
        <v>79</v>
      </c>
      <c r="D15" s="102" t="s">
        <v>135</v>
      </c>
      <c r="E15" s="75" t="s">
        <v>88</v>
      </c>
      <c r="F15" s="14" t="s">
        <v>168</v>
      </c>
      <c r="G15" s="21">
        <v>2400</v>
      </c>
      <c r="H15" s="22"/>
      <c r="I15" s="78">
        <f t="shared" si="0"/>
        <v>0</v>
      </c>
      <c r="J15" s="22">
        <f t="shared" si="1"/>
        <v>0</v>
      </c>
      <c r="K15" s="105">
        <f t="shared" si="2"/>
        <v>0</v>
      </c>
      <c r="L15" s="23"/>
      <c r="M15" s="85"/>
      <c r="N15" s="23"/>
      <c r="O15" s="125"/>
      <c r="P15" s="140"/>
      <c r="Q15" s="140"/>
      <c r="R15" s="140"/>
      <c r="S15" s="140"/>
      <c r="T15" s="140"/>
      <c r="U15" s="24"/>
      <c r="V15" s="136"/>
      <c r="W15" s="133"/>
      <c r="X15" s="26"/>
      <c r="Y15" s="88"/>
      <c r="Z15" s="26"/>
      <c r="AA15" s="26"/>
      <c r="AB15" s="26"/>
      <c r="AC15" s="26"/>
      <c r="AD15" s="88"/>
      <c r="AE15" s="26"/>
      <c r="AF15" s="26"/>
      <c r="AG15" s="129"/>
      <c r="AH15" s="25"/>
      <c r="AI15" s="25"/>
    </row>
    <row r="16" spans="1:35" ht="15" customHeight="1" x14ac:dyDescent="0.25">
      <c r="B16" s="20" t="s">
        <v>81</v>
      </c>
      <c r="C16" s="83" t="s">
        <v>82</v>
      </c>
      <c r="D16" s="102" t="s">
        <v>136</v>
      </c>
      <c r="E16" s="75" t="s">
        <v>88</v>
      </c>
      <c r="F16" s="14" t="s">
        <v>168</v>
      </c>
      <c r="G16" s="21">
        <v>2507</v>
      </c>
      <c r="H16" s="22"/>
      <c r="I16" s="78">
        <f t="shared" si="0"/>
        <v>0</v>
      </c>
      <c r="J16" s="22">
        <f t="shared" si="1"/>
        <v>0</v>
      </c>
      <c r="K16" s="105">
        <f t="shared" si="2"/>
        <v>0</v>
      </c>
      <c r="L16" s="23"/>
      <c r="M16" s="85"/>
      <c r="N16" s="23"/>
      <c r="O16" s="125"/>
      <c r="P16" s="140"/>
      <c r="Q16" s="140"/>
      <c r="R16" s="140"/>
      <c r="S16" s="140"/>
      <c r="T16" s="140"/>
      <c r="U16" s="24"/>
      <c r="V16" s="136"/>
      <c r="W16" s="133"/>
      <c r="X16" s="26"/>
      <c r="Y16" s="88"/>
      <c r="Z16" s="26"/>
      <c r="AA16" s="26"/>
      <c r="AB16" s="26"/>
      <c r="AC16" s="26"/>
      <c r="AD16" s="88"/>
      <c r="AE16" s="26"/>
      <c r="AF16" s="26"/>
      <c r="AG16" s="129"/>
      <c r="AH16" s="25"/>
      <c r="AI16" s="25"/>
    </row>
    <row r="17" spans="2:35" ht="15" customHeight="1" x14ac:dyDescent="0.25">
      <c r="B17" s="20" t="s">
        <v>83</v>
      </c>
      <c r="C17" s="83" t="s">
        <v>82</v>
      </c>
      <c r="D17" s="102" t="s">
        <v>137</v>
      </c>
      <c r="E17" s="75" t="s">
        <v>88</v>
      </c>
      <c r="F17" s="14" t="s">
        <v>168</v>
      </c>
      <c r="G17" s="21">
        <v>2305</v>
      </c>
      <c r="H17" s="22"/>
      <c r="I17" s="78">
        <f t="shared" si="0"/>
        <v>0</v>
      </c>
      <c r="J17" s="22">
        <f t="shared" si="1"/>
        <v>0</v>
      </c>
      <c r="K17" s="105">
        <f t="shared" si="2"/>
        <v>0</v>
      </c>
      <c r="L17" s="23"/>
      <c r="M17" s="85"/>
      <c r="N17" s="23"/>
      <c r="O17" s="125"/>
      <c r="P17" s="140"/>
      <c r="Q17" s="140"/>
      <c r="R17" s="140"/>
      <c r="S17" s="140"/>
      <c r="T17" s="140"/>
      <c r="U17" s="24"/>
      <c r="V17" s="136"/>
      <c r="W17" s="133"/>
      <c r="X17" s="26"/>
      <c r="Y17" s="88"/>
      <c r="Z17" s="26"/>
      <c r="AA17" s="26"/>
      <c r="AB17" s="26"/>
      <c r="AC17" s="26"/>
      <c r="AD17" s="88"/>
      <c r="AE17" s="26"/>
      <c r="AF17" s="26"/>
      <c r="AG17" s="129"/>
      <c r="AH17" s="25"/>
      <c r="AI17" s="25"/>
    </row>
    <row r="18" spans="2:35" ht="15" customHeight="1" x14ac:dyDescent="0.25">
      <c r="B18" s="20" t="s">
        <v>84</v>
      </c>
      <c r="C18" s="83" t="s">
        <v>85</v>
      </c>
      <c r="D18" s="102" t="s">
        <v>138</v>
      </c>
      <c r="E18" s="75" t="s">
        <v>88</v>
      </c>
      <c r="F18" s="14" t="s">
        <v>168</v>
      </c>
      <c r="G18" s="21">
        <v>2364</v>
      </c>
      <c r="H18" s="22"/>
      <c r="I18" s="78">
        <f t="shared" si="0"/>
        <v>0</v>
      </c>
      <c r="J18" s="22">
        <f t="shared" si="1"/>
        <v>0</v>
      </c>
      <c r="K18" s="105">
        <f t="shared" si="2"/>
        <v>0</v>
      </c>
      <c r="L18" s="23"/>
      <c r="M18" s="85"/>
      <c r="N18" s="23"/>
      <c r="O18" s="125"/>
      <c r="P18" s="140"/>
      <c r="Q18" s="140"/>
      <c r="R18" s="140"/>
      <c r="S18" s="140"/>
      <c r="T18" s="140"/>
      <c r="U18" s="24"/>
      <c r="V18" s="136"/>
      <c r="W18" s="133"/>
      <c r="X18" s="26"/>
      <c r="Y18" s="88"/>
      <c r="Z18" s="26"/>
      <c r="AA18" s="26"/>
      <c r="AB18" s="26"/>
      <c r="AC18" s="26"/>
      <c r="AD18" s="88"/>
      <c r="AE18" s="26"/>
      <c r="AF18" s="26"/>
      <c r="AG18" s="129"/>
      <c r="AH18" s="25"/>
      <c r="AI18" s="25"/>
    </row>
    <row r="19" spans="2:35" ht="15" customHeight="1" x14ac:dyDescent="0.25">
      <c r="B19" s="20" t="s">
        <v>86</v>
      </c>
      <c r="C19" s="83" t="s">
        <v>75</v>
      </c>
      <c r="D19" s="102" t="s">
        <v>139</v>
      </c>
      <c r="E19" s="75" t="s">
        <v>89</v>
      </c>
      <c r="F19" s="14" t="s">
        <v>168</v>
      </c>
      <c r="G19" s="21">
        <v>2184</v>
      </c>
      <c r="H19" s="22"/>
      <c r="I19" s="78">
        <f t="shared" si="0"/>
        <v>0</v>
      </c>
      <c r="J19" s="22">
        <f t="shared" si="1"/>
        <v>0</v>
      </c>
      <c r="K19" s="105">
        <f t="shared" si="2"/>
        <v>0</v>
      </c>
      <c r="L19" s="23"/>
      <c r="M19" s="85"/>
      <c r="N19" s="23"/>
      <c r="O19" s="125"/>
      <c r="P19" s="140"/>
      <c r="Q19" s="140"/>
      <c r="R19" s="140"/>
      <c r="S19" s="140"/>
      <c r="T19" s="140"/>
      <c r="U19" s="24"/>
      <c r="V19" s="136"/>
      <c r="W19" s="133"/>
      <c r="X19" s="26"/>
      <c r="Y19" s="88"/>
      <c r="Z19" s="26"/>
      <c r="AA19" s="26"/>
      <c r="AB19" s="26"/>
      <c r="AC19" s="26"/>
      <c r="AD19" s="88"/>
      <c r="AE19" s="26"/>
      <c r="AF19" s="26"/>
      <c r="AG19" s="129"/>
      <c r="AH19" s="25"/>
      <c r="AI19" s="25"/>
    </row>
    <row r="20" spans="2:35" ht="15" customHeight="1" x14ac:dyDescent="0.25">
      <c r="B20" s="20" t="s">
        <v>90</v>
      </c>
      <c r="C20" s="83" t="s">
        <v>75</v>
      </c>
      <c r="D20" s="102" t="s">
        <v>140</v>
      </c>
      <c r="E20" s="75" t="s">
        <v>89</v>
      </c>
      <c r="F20" s="14" t="s">
        <v>168</v>
      </c>
      <c r="G20" s="21">
        <v>695</v>
      </c>
      <c r="H20" s="22"/>
      <c r="I20" s="78">
        <f t="shared" si="0"/>
        <v>0</v>
      </c>
      <c r="J20" s="22">
        <f t="shared" si="1"/>
        <v>0</v>
      </c>
      <c r="K20" s="105">
        <f t="shared" si="2"/>
        <v>0</v>
      </c>
      <c r="L20" s="23"/>
      <c r="M20" s="85"/>
      <c r="N20" s="23"/>
      <c r="O20" s="125"/>
      <c r="P20" s="140"/>
      <c r="Q20" s="140"/>
      <c r="R20" s="140"/>
      <c r="S20" s="140"/>
      <c r="T20" s="140"/>
      <c r="U20" s="24"/>
      <c r="V20" s="136"/>
      <c r="W20" s="133"/>
      <c r="X20" s="26"/>
      <c r="Y20" s="88"/>
      <c r="Z20" s="26"/>
      <c r="AA20" s="26"/>
      <c r="AB20" s="26"/>
      <c r="AC20" s="26"/>
      <c r="AD20" s="88"/>
      <c r="AE20" s="26"/>
      <c r="AF20" s="26"/>
      <c r="AG20" s="129"/>
      <c r="AH20" s="25"/>
      <c r="AI20" s="25"/>
    </row>
    <row r="21" spans="2:35" ht="15" customHeight="1" x14ac:dyDescent="0.25">
      <c r="B21" s="20" t="s">
        <v>91</v>
      </c>
      <c r="C21" s="83" t="s">
        <v>92</v>
      </c>
      <c r="D21" s="102" t="s">
        <v>141</v>
      </c>
      <c r="E21" s="75" t="s">
        <v>89</v>
      </c>
      <c r="F21" s="14" t="s">
        <v>168</v>
      </c>
      <c r="G21" s="21">
        <v>1911</v>
      </c>
      <c r="H21" s="22"/>
      <c r="I21" s="78">
        <f t="shared" si="0"/>
        <v>0</v>
      </c>
      <c r="J21" s="22">
        <f t="shared" si="1"/>
        <v>0</v>
      </c>
      <c r="K21" s="105">
        <f t="shared" si="2"/>
        <v>0</v>
      </c>
      <c r="L21" s="23"/>
      <c r="M21" s="85"/>
      <c r="N21" s="23"/>
      <c r="O21" s="125"/>
      <c r="P21" s="140"/>
      <c r="Q21" s="140"/>
      <c r="R21" s="140"/>
      <c r="S21" s="140"/>
      <c r="T21" s="140"/>
      <c r="U21" s="24"/>
      <c r="V21" s="136"/>
      <c r="W21" s="133"/>
      <c r="X21" s="26"/>
      <c r="Y21" s="88"/>
      <c r="Z21" s="26"/>
      <c r="AA21" s="26"/>
      <c r="AB21" s="26"/>
      <c r="AC21" s="26"/>
      <c r="AD21" s="88"/>
      <c r="AE21" s="26"/>
      <c r="AF21" s="26"/>
      <c r="AG21" s="129"/>
      <c r="AH21" s="25"/>
      <c r="AI21" s="25"/>
    </row>
    <row r="22" spans="2:35" ht="15" customHeight="1" x14ac:dyDescent="0.25">
      <c r="B22" s="20" t="s">
        <v>93</v>
      </c>
      <c r="C22" s="83" t="s">
        <v>92</v>
      </c>
      <c r="D22" s="102" t="s">
        <v>142</v>
      </c>
      <c r="E22" s="75" t="s">
        <v>89</v>
      </c>
      <c r="F22" s="14" t="s">
        <v>168</v>
      </c>
      <c r="G22" s="21">
        <v>2237</v>
      </c>
      <c r="H22" s="22"/>
      <c r="I22" s="78">
        <f t="shared" si="0"/>
        <v>0</v>
      </c>
      <c r="J22" s="22">
        <f t="shared" si="1"/>
        <v>0</v>
      </c>
      <c r="K22" s="105">
        <f t="shared" si="2"/>
        <v>0</v>
      </c>
      <c r="L22" s="23"/>
      <c r="M22" s="85"/>
      <c r="N22" s="23"/>
      <c r="O22" s="125"/>
      <c r="P22" s="140"/>
      <c r="Q22" s="140"/>
      <c r="R22" s="140"/>
      <c r="S22" s="140"/>
      <c r="T22" s="140"/>
      <c r="U22" s="24"/>
      <c r="V22" s="136"/>
      <c r="W22" s="133"/>
      <c r="X22" s="26"/>
      <c r="Y22" s="88"/>
      <c r="Z22" s="26"/>
      <c r="AA22" s="26"/>
      <c r="AB22" s="26"/>
      <c r="AC22" s="26"/>
      <c r="AD22" s="88"/>
      <c r="AE22" s="26"/>
      <c r="AF22" s="26"/>
      <c r="AG22" s="129"/>
      <c r="AH22" s="25"/>
      <c r="AI22" s="25"/>
    </row>
    <row r="23" spans="2:35" ht="15" customHeight="1" x14ac:dyDescent="0.25">
      <c r="B23" s="20" t="s">
        <v>94</v>
      </c>
      <c r="C23" s="83" t="s">
        <v>69</v>
      </c>
      <c r="D23" s="102" t="s">
        <v>143</v>
      </c>
      <c r="E23" s="75" t="s">
        <v>169</v>
      </c>
      <c r="F23" s="14" t="s">
        <v>168</v>
      </c>
      <c r="G23" s="21">
        <v>2100</v>
      </c>
      <c r="H23" s="22"/>
      <c r="I23" s="78">
        <f t="shared" si="0"/>
        <v>0</v>
      </c>
      <c r="J23" s="22">
        <f t="shared" si="1"/>
        <v>0</v>
      </c>
      <c r="K23" s="105">
        <f t="shared" si="2"/>
        <v>0</v>
      </c>
      <c r="L23" s="23"/>
      <c r="M23" s="85"/>
      <c r="N23" s="23"/>
      <c r="O23" s="125"/>
      <c r="P23" s="140"/>
      <c r="Q23" s="140"/>
      <c r="R23" s="140"/>
      <c r="S23" s="140"/>
      <c r="T23" s="140"/>
      <c r="U23" s="24"/>
      <c r="V23" s="136"/>
      <c r="W23" s="133"/>
      <c r="X23" s="26"/>
      <c r="Y23" s="88"/>
      <c r="Z23" s="26"/>
      <c r="AA23" s="26"/>
      <c r="AB23" s="26"/>
      <c r="AC23" s="26"/>
      <c r="AD23" s="88"/>
      <c r="AE23" s="26"/>
      <c r="AF23" s="26"/>
      <c r="AG23" s="129"/>
      <c r="AH23" s="25"/>
      <c r="AI23" s="25"/>
    </row>
    <row r="24" spans="2:35" ht="15" customHeight="1" x14ac:dyDescent="0.25">
      <c r="B24" s="20" t="s">
        <v>95</v>
      </c>
      <c r="C24" s="83" t="s">
        <v>65</v>
      </c>
      <c r="D24" s="102" t="s">
        <v>144</v>
      </c>
      <c r="E24" s="75" t="s">
        <v>169</v>
      </c>
      <c r="F24" s="14" t="s">
        <v>168</v>
      </c>
      <c r="G24" s="21">
        <v>1651</v>
      </c>
      <c r="H24" s="22"/>
      <c r="I24" s="78">
        <f t="shared" si="0"/>
        <v>0</v>
      </c>
      <c r="J24" s="22">
        <f t="shared" si="1"/>
        <v>0</v>
      </c>
      <c r="K24" s="105">
        <f t="shared" si="2"/>
        <v>0</v>
      </c>
      <c r="L24" s="23"/>
      <c r="M24" s="85"/>
      <c r="N24" s="23"/>
      <c r="O24" s="125"/>
      <c r="P24" s="140"/>
      <c r="Q24" s="140"/>
      <c r="R24" s="140"/>
      <c r="S24" s="140"/>
      <c r="T24" s="140"/>
      <c r="U24" s="24"/>
      <c r="V24" s="136"/>
      <c r="W24" s="133"/>
      <c r="X24" s="26"/>
      <c r="Y24" s="88"/>
      <c r="Z24" s="26"/>
      <c r="AA24" s="26"/>
      <c r="AB24" s="26"/>
      <c r="AC24" s="26"/>
      <c r="AD24" s="88"/>
      <c r="AE24" s="26"/>
      <c r="AF24" s="26"/>
      <c r="AG24" s="129"/>
      <c r="AH24" s="25"/>
      <c r="AI24" s="25"/>
    </row>
    <row r="25" spans="2:35" ht="15" customHeight="1" x14ac:dyDescent="0.25">
      <c r="B25" s="20" t="s">
        <v>96</v>
      </c>
      <c r="C25" s="83" t="s">
        <v>67</v>
      </c>
      <c r="D25" s="102" t="s">
        <v>145</v>
      </c>
      <c r="E25" s="75" t="s">
        <v>169</v>
      </c>
      <c r="F25" s="14" t="s">
        <v>168</v>
      </c>
      <c r="G25" s="21">
        <v>1447</v>
      </c>
      <c r="H25" s="22"/>
      <c r="I25" s="78">
        <f t="shared" si="0"/>
        <v>0</v>
      </c>
      <c r="J25" s="22">
        <f t="shared" si="1"/>
        <v>0</v>
      </c>
      <c r="K25" s="105">
        <f t="shared" si="2"/>
        <v>0</v>
      </c>
      <c r="L25" s="23"/>
      <c r="M25" s="85"/>
      <c r="N25" s="23"/>
      <c r="O25" s="125"/>
      <c r="P25" s="140"/>
      <c r="Q25" s="140"/>
      <c r="R25" s="140"/>
      <c r="S25" s="140"/>
      <c r="T25" s="140"/>
      <c r="U25" s="24"/>
      <c r="V25" s="136"/>
      <c r="W25" s="133"/>
      <c r="X25" s="26"/>
      <c r="Y25" s="88"/>
      <c r="Z25" s="26"/>
      <c r="AA25" s="26"/>
      <c r="AB25" s="26"/>
      <c r="AC25" s="26"/>
      <c r="AD25" s="88"/>
      <c r="AE25" s="26"/>
      <c r="AF25" s="26"/>
      <c r="AG25" s="129"/>
      <c r="AH25" s="25"/>
      <c r="AI25" s="25"/>
    </row>
    <row r="26" spans="2:35" ht="15" customHeight="1" x14ac:dyDescent="0.25">
      <c r="B26" s="20" t="s">
        <v>97</v>
      </c>
      <c r="C26" s="83" t="s">
        <v>98</v>
      </c>
      <c r="D26" s="102" t="s">
        <v>146</v>
      </c>
      <c r="E26" s="75" t="s">
        <v>169</v>
      </c>
      <c r="F26" s="14" t="s">
        <v>168</v>
      </c>
      <c r="G26" s="21">
        <v>1771</v>
      </c>
      <c r="H26" s="22"/>
      <c r="I26" s="78">
        <f t="shared" si="0"/>
        <v>0</v>
      </c>
      <c r="J26" s="22">
        <f t="shared" si="1"/>
        <v>0</v>
      </c>
      <c r="K26" s="105">
        <f t="shared" si="2"/>
        <v>0</v>
      </c>
      <c r="L26" s="23"/>
      <c r="M26" s="85"/>
      <c r="N26" s="23"/>
      <c r="O26" s="125"/>
      <c r="P26" s="140"/>
      <c r="Q26" s="140"/>
      <c r="R26" s="140"/>
      <c r="S26" s="140"/>
      <c r="T26" s="140"/>
      <c r="U26" s="24"/>
      <c r="V26" s="136"/>
      <c r="W26" s="133"/>
      <c r="X26" s="26"/>
      <c r="Y26" s="88"/>
      <c r="Z26" s="26"/>
      <c r="AA26" s="26"/>
      <c r="AB26" s="26"/>
      <c r="AC26" s="26"/>
      <c r="AD26" s="88"/>
      <c r="AE26" s="26"/>
      <c r="AF26" s="26"/>
      <c r="AG26" s="129"/>
      <c r="AH26" s="25"/>
      <c r="AI26" s="25"/>
    </row>
    <row r="27" spans="2:35" ht="15" customHeight="1" x14ac:dyDescent="0.25">
      <c r="B27" s="20" t="s">
        <v>99</v>
      </c>
      <c r="C27" s="83" t="s">
        <v>100</v>
      </c>
      <c r="D27" s="102" t="s">
        <v>147</v>
      </c>
      <c r="E27" s="75" t="s">
        <v>169</v>
      </c>
      <c r="F27" s="14" t="s">
        <v>168</v>
      </c>
      <c r="G27" s="21">
        <v>2051</v>
      </c>
      <c r="H27" s="22"/>
      <c r="I27" s="78">
        <f t="shared" si="0"/>
        <v>0</v>
      </c>
      <c r="J27" s="22">
        <f t="shared" si="1"/>
        <v>0</v>
      </c>
      <c r="K27" s="105">
        <f t="shared" si="2"/>
        <v>0</v>
      </c>
      <c r="L27" s="23"/>
      <c r="M27" s="85"/>
      <c r="N27" s="23"/>
      <c r="O27" s="125"/>
      <c r="P27" s="140"/>
      <c r="Q27" s="140"/>
      <c r="R27" s="140"/>
      <c r="S27" s="140"/>
      <c r="T27" s="140"/>
      <c r="U27" s="24"/>
      <c r="V27" s="136"/>
      <c r="W27" s="133"/>
      <c r="X27" s="26"/>
      <c r="Y27" s="88"/>
      <c r="Z27" s="26"/>
      <c r="AA27" s="26"/>
      <c r="AB27" s="26"/>
      <c r="AC27" s="26"/>
      <c r="AD27" s="88"/>
      <c r="AE27" s="26"/>
      <c r="AF27" s="26"/>
      <c r="AG27" s="129"/>
      <c r="AH27" s="25"/>
      <c r="AI27" s="25"/>
    </row>
    <row r="28" spans="2:35" ht="15" customHeight="1" x14ac:dyDescent="0.25">
      <c r="B28" s="20" t="s">
        <v>101</v>
      </c>
      <c r="C28" s="83" t="s">
        <v>102</v>
      </c>
      <c r="D28" s="102" t="s">
        <v>148</v>
      </c>
      <c r="E28" s="75" t="s">
        <v>169</v>
      </c>
      <c r="F28" s="14" t="s">
        <v>168</v>
      </c>
      <c r="G28" s="21">
        <v>2049</v>
      </c>
      <c r="H28" s="22"/>
      <c r="I28" s="78">
        <f t="shared" si="0"/>
        <v>0</v>
      </c>
      <c r="J28" s="22">
        <f t="shared" si="1"/>
        <v>0</v>
      </c>
      <c r="K28" s="105">
        <f t="shared" si="2"/>
        <v>0</v>
      </c>
      <c r="L28" s="23"/>
      <c r="M28" s="85"/>
      <c r="N28" s="23"/>
      <c r="O28" s="125"/>
      <c r="P28" s="140"/>
      <c r="Q28" s="140"/>
      <c r="R28" s="140"/>
      <c r="S28" s="140"/>
      <c r="T28" s="140"/>
      <c r="U28" s="24"/>
      <c r="V28" s="136"/>
      <c r="W28" s="133"/>
      <c r="X28" s="26"/>
      <c r="Y28" s="88"/>
      <c r="Z28" s="26"/>
      <c r="AA28" s="26"/>
      <c r="AB28" s="26"/>
      <c r="AC28" s="26"/>
      <c r="AD28" s="88"/>
      <c r="AE28" s="26"/>
      <c r="AF28" s="26"/>
      <c r="AG28" s="129"/>
      <c r="AH28" s="25"/>
      <c r="AI28" s="25"/>
    </row>
    <row r="29" spans="2:35" ht="15" customHeight="1" x14ac:dyDescent="0.25">
      <c r="B29" s="20" t="s">
        <v>103</v>
      </c>
      <c r="C29" s="83" t="s">
        <v>104</v>
      </c>
      <c r="D29" s="102" t="s">
        <v>149</v>
      </c>
      <c r="E29" s="75" t="s">
        <v>169</v>
      </c>
      <c r="F29" s="14" t="s">
        <v>168</v>
      </c>
      <c r="G29" s="21">
        <v>1737</v>
      </c>
      <c r="H29" s="22"/>
      <c r="I29" s="78">
        <f t="shared" si="0"/>
        <v>0</v>
      </c>
      <c r="J29" s="22">
        <f t="shared" si="1"/>
        <v>0</v>
      </c>
      <c r="K29" s="105">
        <f t="shared" si="2"/>
        <v>0</v>
      </c>
      <c r="L29" s="23"/>
      <c r="M29" s="85"/>
      <c r="N29" s="23"/>
      <c r="O29" s="125"/>
      <c r="P29" s="140"/>
      <c r="Q29" s="140"/>
      <c r="R29" s="140"/>
      <c r="S29" s="140"/>
      <c r="T29" s="140"/>
      <c r="U29" s="24"/>
      <c r="V29" s="136"/>
      <c r="W29" s="133"/>
      <c r="X29" s="26"/>
      <c r="Y29" s="88"/>
      <c r="Z29" s="26"/>
      <c r="AA29" s="26"/>
      <c r="AB29" s="26"/>
      <c r="AC29" s="26"/>
      <c r="AD29" s="88"/>
      <c r="AE29" s="26"/>
      <c r="AF29" s="26"/>
      <c r="AG29" s="129"/>
      <c r="AH29" s="25"/>
      <c r="AI29" s="25"/>
    </row>
    <row r="30" spans="2:35" ht="15" customHeight="1" x14ac:dyDescent="0.25">
      <c r="B30" s="20" t="s">
        <v>105</v>
      </c>
      <c r="C30" s="83" t="s">
        <v>106</v>
      </c>
      <c r="D30" s="102" t="s">
        <v>150</v>
      </c>
      <c r="E30" s="75" t="s">
        <v>169</v>
      </c>
      <c r="F30" s="14" t="s">
        <v>168</v>
      </c>
      <c r="G30" s="21">
        <v>1813</v>
      </c>
      <c r="H30" s="22"/>
      <c r="I30" s="78">
        <f t="shared" si="0"/>
        <v>0</v>
      </c>
      <c r="J30" s="22">
        <f t="shared" si="1"/>
        <v>0</v>
      </c>
      <c r="K30" s="105">
        <f t="shared" si="2"/>
        <v>0</v>
      </c>
      <c r="L30" s="23"/>
      <c r="M30" s="85"/>
      <c r="N30" s="23"/>
      <c r="O30" s="125"/>
      <c r="P30" s="140"/>
      <c r="Q30" s="140"/>
      <c r="R30" s="140"/>
      <c r="S30" s="140"/>
      <c r="T30" s="140"/>
      <c r="U30" s="24"/>
      <c r="V30" s="136"/>
      <c r="W30" s="133"/>
      <c r="X30" s="26"/>
      <c r="Y30" s="88"/>
      <c r="Z30" s="26"/>
      <c r="AA30" s="26"/>
      <c r="AB30" s="26"/>
      <c r="AC30" s="26"/>
      <c r="AD30" s="88"/>
      <c r="AE30" s="26"/>
      <c r="AF30" s="26"/>
      <c r="AG30" s="129"/>
      <c r="AH30" s="25"/>
      <c r="AI30" s="25"/>
    </row>
    <row r="31" spans="2:35" ht="15" customHeight="1" x14ac:dyDescent="0.25">
      <c r="B31" s="20" t="s">
        <v>107</v>
      </c>
      <c r="C31" s="83" t="s">
        <v>98</v>
      </c>
      <c r="D31" s="102" t="s">
        <v>151</v>
      </c>
      <c r="E31" s="75" t="s">
        <v>169</v>
      </c>
      <c r="F31" s="14" t="s">
        <v>168</v>
      </c>
      <c r="G31" s="21">
        <v>1974</v>
      </c>
      <c r="H31" s="22"/>
      <c r="I31" s="78">
        <f t="shared" si="0"/>
        <v>0</v>
      </c>
      <c r="J31" s="22">
        <f t="shared" si="1"/>
        <v>0</v>
      </c>
      <c r="K31" s="105">
        <f t="shared" si="2"/>
        <v>0</v>
      </c>
      <c r="L31" s="23"/>
      <c r="M31" s="85"/>
      <c r="N31" s="23"/>
      <c r="O31" s="125"/>
      <c r="P31" s="140"/>
      <c r="Q31" s="140"/>
      <c r="R31" s="140"/>
      <c r="S31" s="140"/>
      <c r="T31" s="140"/>
      <c r="U31" s="24"/>
      <c r="V31" s="136"/>
      <c r="W31" s="133"/>
      <c r="X31" s="26"/>
      <c r="Y31" s="88"/>
      <c r="Z31" s="26"/>
      <c r="AA31" s="26"/>
      <c r="AB31" s="26"/>
      <c r="AC31" s="26"/>
      <c r="AD31" s="88"/>
      <c r="AE31" s="26"/>
      <c r="AF31" s="26"/>
      <c r="AG31" s="129"/>
      <c r="AH31" s="25"/>
      <c r="AI31" s="25"/>
    </row>
    <row r="32" spans="2:35" ht="15" customHeight="1" x14ac:dyDescent="0.25">
      <c r="B32" s="20" t="s">
        <v>108</v>
      </c>
      <c r="C32" s="83" t="s">
        <v>75</v>
      </c>
      <c r="D32" s="102" t="s">
        <v>152</v>
      </c>
      <c r="E32" s="75" t="s">
        <v>169</v>
      </c>
      <c r="F32" s="14" t="s">
        <v>168</v>
      </c>
      <c r="G32" s="21">
        <v>2212</v>
      </c>
      <c r="H32" s="22"/>
      <c r="I32" s="78">
        <f t="shared" si="0"/>
        <v>0</v>
      </c>
      <c r="J32" s="22">
        <f t="shared" si="1"/>
        <v>0</v>
      </c>
      <c r="K32" s="105">
        <f t="shared" si="2"/>
        <v>0</v>
      </c>
      <c r="L32" s="23"/>
      <c r="M32" s="85"/>
      <c r="N32" s="23"/>
      <c r="O32" s="125"/>
      <c r="P32" s="140"/>
      <c r="Q32" s="140"/>
      <c r="R32" s="140"/>
      <c r="S32" s="140"/>
      <c r="T32" s="140"/>
      <c r="U32" s="24"/>
      <c r="V32" s="136"/>
      <c r="W32" s="133"/>
      <c r="X32" s="26"/>
      <c r="Y32" s="88"/>
      <c r="Z32" s="26"/>
      <c r="AA32" s="26"/>
      <c r="AB32" s="26"/>
      <c r="AC32" s="26"/>
      <c r="AD32" s="88"/>
      <c r="AE32" s="26"/>
      <c r="AF32" s="26"/>
      <c r="AG32" s="129"/>
      <c r="AH32" s="25"/>
      <c r="AI32" s="25"/>
    </row>
    <row r="33" spans="2:35" ht="15" customHeight="1" x14ac:dyDescent="0.25">
      <c r="B33" s="20" t="s">
        <v>109</v>
      </c>
      <c r="C33" s="83" t="s">
        <v>102</v>
      </c>
      <c r="D33" s="102" t="s">
        <v>153</v>
      </c>
      <c r="E33" s="75" t="s">
        <v>169</v>
      </c>
      <c r="F33" s="14" t="s">
        <v>168</v>
      </c>
      <c r="G33" s="21">
        <v>1460</v>
      </c>
      <c r="H33" s="22"/>
      <c r="I33" s="78"/>
      <c r="J33" s="22"/>
      <c r="K33" s="105"/>
      <c r="L33" s="23"/>
      <c r="M33" s="85"/>
      <c r="N33" s="23"/>
      <c r="O33" s="125">
        <v>1400</v>
      </c>
      <c r="P33" s="140"/>
      <c r="Q33" s="140"/>
      <c r="R33" s="140"/>
      <c r="S33" s="140"/>
      <c r="T33" s="140"/>
      <c r="U33" s="24"/>
      <c r="V33" s="136">
        <v>500</v>
      </c>
      <c r="W33" s="133"/>
      <c r="X33" s="26"/>
      <c r="Y33" s="88"/>
      <c r="Z33" s="26"/>
      <c r="AA33" s="26">
        <v>900</v>
      </c>
      <c r="AB33" s="26">
        <v>1000</v>
      </c>
      <c r="AC33" s="26"/>
      <c r="AD33" s="88"/>
      <c r="AE33" s="26"/>
      <c r="AF33" s="26"/>
      <c r="AG33" s="129"/>
      <c r="AH33" s="25"/>
      <c r="AI33" s="25"/>
    </row>
    <row r="34" spans="2:35" ht="15" customHeight="1" x14ac:dyDescent="0.25">
      <c r="B34" s="20" t="s">
        <v>110</v>
      </c>
      <c r="C34" s="83" t="s">
        <v>111</v>
      </c>
      <c r="D34" s="102" t="s">
        <v>154</v>
      </c>
      <c r="E34" s="75" t="s">
        <v>169</v>
      </c>
      <c r="F34" s="14" t="s">
        <v>168</v>
      </c>
      <c r="G34" s="21">
        <v>2203</v>
      </c>
      <c r="H34" s="22"/>
      <c r="I34" s="78">
        <f t="shared" ref="I34:I55" si="3">H34-J34</f>
        <v>0</v>
      </c>
      <c r="J34" s="22">
        <f t="shared" ref="J34:J55" si="4">SUM(L34:AI34)</f>
        <v>0</v>
      </c>
      <c r="K34" s="105">
        <f t="shared" ref="K34:K54" si="5">SUM(M34,N34,L34,T34,X34,Y34,Z34,AA34,AC34,AD34,AE34,AF34,AI34)</f>
        <v>0</v>
      </c>
      <c r="L34" s="23"/>
      <c r="M34" s="85"/>
      <c r="N34" s="23"/>
      <c r="O34" s="125"/>
      <c r="P34" s="140"/>
      <c r="Q34" s="140"/>
      <c r="R34" s="140"/>
      <c r="S34" s="140"/>
      <c r="T34" s="140"/>
      <c r="U34" s="24"/>
      <c r="V34" s="136"/>
      <c r="W34" s="133"/>
      <c r="X34" s="26"/>
      <c r="Y34" s="88"/>
      <c r="Z34" s="26"/>
      <c r="AA34" s="26"/>
      <c r="AB34" s="26"/>
      <c r="AC34" s="26"/>
      <c r="AD34" s="88"/>
      <c r="AE34" s="26"/>
      <c r="AF34" s="26"/>
      <c r="AG34" s="129"/>
      <c r="AH34" s="25"/>
      <c r="AI34" s="25"/>
    </row>
    <row r="35" spans="2:35" ht="15" customHeight="1" x14ac:dyDescent="0.25">
      <c r="B35" s="20" t="s">
        <v>112</v>
      </c>
      <c r="C35" s="83" t="s">
        <v>73</v>
      </c>
      <c r="D35" s="102" t="s">
        <v>155</v>
      </c>
      <c r="E35" s="75" t="s">
        <v>169</v>
      </c>
      <c r="F35" s="14" t="s">
        <v>168</v>
      </c>
      <c r="G35" s="21">
        <v>1786</v>
      </c>
      <c r="H35" s="22"/>
      <c r="I35" s="78">
        <f t="shared" si="3"/>
        <v>0</v>
      </c>
      <c r="J35" s="22">
        <f t="shared" si="4"/>
        <v>0</v>
      </c>
      <c r="K35" s="105">
        <f t="shared" si="5"/>
        <v>0</v>
      </c>
      <c r="L35" s="23"/>
      <c r="M35" s="85"/>
      <c r="N35" s="23"/>
      <c r="O35" s="125"/>
      <c r="P35" s="140"/>
      <c r="Q35" s="140"/>
      <c r="R35" s="140"/>
      <c r="S35" s="140"/>
      <c r="T35" s="140"/>
      <c r="U35" s="24"/>
      <c r="V35" s="136"/>
      <c r="W35" s="133"/>
      <c r="X35" s="26"/>
      <c r="Y35" s="88"/>
      <c r="Z35" s="26"/>
      <c r="AA35" s="26"/>
      <c r="AB35" s="26"/>
      <c r="AC35" s="26"/>
      <c r="AD35" s="88"/>
      <c r="AE35" s="26"/>
      <c r="AF35" s="26"/>
      <c r="AG35" s="129"/>
      <c r="AH35" s="25"/>
      <c r="AI35" s="25"/>
    </row>
    <row r="36" spans="2:35" ht="15" customHeight="1" x14ac:dyDescent="0.25">
      <c r="B36" s="20" t="s">
        <v>113</v>
      </c>
      <c r="C36" s="83" t="s">
        <v>114</v>
      </c>
      <c r="D36" s="102" t="s">
        <v>156</v>
      </c>
      <c r="E36" s="75" t="s">
        <v>169</v>
      </c>
      <c r="F36" s="14" t="s">
        <v>168</v>
      </c>
      <c r="G36" s="21">
        <v>1725</v>
      </c>
      <c r="H36" s="22"/>
      <c r="I36" s="78">
        <f t="shared" si="3"/>
        <v>0</v>
      </c>
      <c r="J36" s="22">
        <f t="shared" si="4"/>
        <v>0</v>
      </c>
      <c r="K36" s="105">
        <f t="shared" si="5"/>
        <v>0</v>
      </c>
      <c r="L36" s="23"/>
      <c r="M36" s="85"/>
      <c r="N36" s="23"/>
      <c r="O36" s="125"/>
      <c r="P36" s="140"/>
      <c r="Q36" s="140"/>
      <c r="R36" s="140"/>
      <c r="S36" s="140"/>
      <c r="T36" s="140"/>
      <c r="U36" s="24"/>
      <c r="V36" s="136"/>
      <c r="W36" s="133"/>
      <c r="X36" s="26"/>
      <c r="Y36" s="88"/>
      <c r="Z36" s="26"/>
      <c r="AA36" s="26"/>
      <c r="AB36" s="26"/>
      <c r="AC36" s="26"/>
      <c r="AD36" s="88"/>
      <c r="AE36" s="26"/>
      <c r="AF36" s="26"/>
      <c r="AG36" s="129"/>
      <c r="AH36" s="25"/>
      <c r="AI36" s="25"/>
    </row>
    <row r="37" spans="2:35" ht="15" customHeight="1" x14ac:dyDescent="0.25">
      <c r="B37" s="20" t="s">
        <v>115</v>
      </c>
      <c r="C37" s="83" t="s">
        <v>116</v>
      </c>
      <c r="D37" s="102" t="s">
        <v>157</v>
      </c>
      <c r="E37" s="75" t="s">
        <v>169</v>
      </c>
      <c r="F37" s="14" t="s">
        <v>168</v>
      </c>
      <c r="G37" s="21">
        <v>2188</v>
      </c>
      <c r="H37" s="22"/>
      <c r="I37" s="78">
        <f t="shared" si="3"/>
        <v>0</v>
      </c>
      <c r="J37" s="22">
        <f t="shared" si="4"/>
        <v>0</v>
      </c>
      <c r="K37" s="105">
        <f t="shared" si="5"/>
        <v>0</v>
      </c>
      <c r="L37" s="23"/>
      <c r="M37" s="85"/>
      <c r="N37" s="23"/>
      <c r="O37" s="125"/>
      <c r="P37" s="140"/>
      <c r="Q37" s="140"/>
      <c r="R37" s="140"/>
      <c r="S37" s="140"/>
      <c r="T37" s="140"/>
      <c r="U37" s="24"/>
      <c r="V37" s="136"/>
      <c r="W37" s="133"/>
      <c r="X37" s="26"/>
      <c r="Y37" s="88"/>
      <c r="Z37" s="26"/>
      <c r="AA37" s="26"/>
      <c r="AB37" s="26"/>
      <c r="AC37" s="26"/>
      <c r="AD37" s="88"/>
      <c r="AE37" s="26"/>
      <c r="AF37" s="26"/>
      <c r="AG37" s="129"/>
      <c r="AH37" s="25"/>
      <c r="AI37" s="25"/>
    </row>
    <row r="38" spans="2:35" ht="15" customHeight="1" x14ac:dyDescent="0.25">
      <c r="B38" s="20" t="s">
        <v>117</v>
      </c>
      <c r="C38" s="83" t="s">
        <v>73</v>
      </c>
      <c r="D38" s="102" t="s">
        <v>158</v>
      </c>
      <c r="E38" s="75" t="s">
        <v>169</v>
      </c>
      <c r="F38" s="14" t="s">
        <v>168</v>
      </c>
      <c r="G38" s="21">
        <v>1516</v>
      </c>
      <c r="H38" s="22"/>
      <c r="I38" s="78">
        <f t="shared" si="3"/>
        <v>0</v>
      </c>
      <c r="J38" s="22">
        <f t="shared" si="4"/>
        <v>0</v>
      </c>
      <c r="K38" s="105">
        <f t="shared" si="5"/>
        <v>0</v>
      </c>
      <c r="L38" s="23"/>
      <c r="M38" s="85"/>
      <c r="N38" s="23"/>
      <c r="O38" s="125"/>
      <c r="P38" s="140"/>
      <c r="Q38" s="140"/>
      <c r="R38" s="140"/>
      <c r="S38" s="140"/>
      <c r="T38" s="140"/>
      <c r="U38" s="24"/>
      <c r="V38" s="136"/>
      <c r="W38" s="133"/>
      <c r="X38" s="26"/>
      <c r="Y38" s="88"/>
      <c r="Z38" s="26"/>
      <c r="AA38" s="26"/>
      <c r="AB38" s="26"/>
      <c r="AC38" s="26"/>
      <c r="AD38" s="88"/>
      <c r="AE38" s="26"/>
      <c r="AF38" s="26"/>
      <c r="AG38" s="129"/>
      <c r="AH38" s="25"/>
      <c r="AI38" s="25"/>
    </row>
    <row r="39" spans="2:35" ht="15" customHeight="1" x14ac:dyDescent="0.25">
      <c r="B39" s="20" t="s">
        <v>105</v>
      </c>
      <c r="C39" s="83" t="s">
        <v>106</v>
      </c>
      <c r="D39" s="102" t="s">
        <v>159</v>
      </c>
      <c r="E39" s="75" t="s">
        <v>169</v>
      </c>
      <c r="F39" s="14" t="s">
        <v>168</v>
      </c>
      <c r="G39" s="21">
        <v>2016</v>
      </c>
      <c r="H39" s="22"/>
      <c r="I39" s="78">
        <f t="shared" si="3"/>
        <v>0</v>
      </c>
      <c r="J39" s="22">
        <f t="shared" si="4"/>
        <v>0</v>
      </c>
      <c r="K39" s="105">
        <f t="shared" si="5"/>
        <v>0</v>
      </c>
      <c r="L39" s="23"/>
      <c r="M39" s="85"/>
      <c r="N39" s="23"/>
      <c r="O39" s="125"/>
      <c r="P39" s="140"/>
      <c r="Q39" s="140"/>
      <c r="R39" s="140"/>
      <c r="S39" s="140"/>
      <c r="T39" s="140"/>
      <c r="U39" s="24"/>
      <c r="V39" s="136"/>
      <c r="W39" s="133"/>
      <c r="X39" s="26"/>
      <c r="Y39" s="88"/>
      <c r="Z39" s="26"/>
      <c r="AA39" s="26"/>
      <c r="AB39" s="26"/>
      <c r="AC39" s="26"/>
      <c r="AD39" s="88"/>
      <c r="AE39" s="26"/>
      <c r="AF39" s="26"/>
      <c r="AG39" s="129"/>
      <c r="AH39" s="25"/>
      <c r="AI39" s="25"/>
    </row>
    <row r="40" spans="2:35" ht="15" customHeight="1" x14ac:dyDescent="0.25">
      <c r="B40" s="20" t="s">
        <v>118</v>
      </c>
      <c r="C40" s="83" t="s">
        <v>82</v>
      </c>
      <c r="D40" s="102" t="s">
        <v>160</v>
      </c>
      <c r="E40" s="75" t="s">
        <v>169</v>
      </c>
      <c r="F40" s="14" t="s">
        <v>168</v>
      </c>
      <c r="G40" s="21">
        <v>1744</v>
      </c>
      <c r="H40" s="22"/>
      <c r="I40" s="78">
        <f t="shared" si="3"/>
        <v>0</v>
      </c>
      <c r="J40" s="22">
        <f t="shared" si="4"/>
        <v>0</v>
      </c>
      <c r="K40" s="105">
        <f t="shared" si="5"/>
        <v>0</v>
      </c>
      <c r="L40" s="23"/>
      <c r="M40" s="85"/>
      <c r="N40" s="23"/>
      <c r="O40" s="125"/>
      <c r="P40" s="140"/>
      <c r="Q40" s="140"/>
      <c r="R40" s="140"/>
      <c r="S40" s="140"/>
      <c r="T40" s="140"/>
      <c r="U40" s="24"/>
      <c r="V40" s="136"/>
      <c r="W40" s="133"/>
      <c r="X40" s="26"/>
      <c r="Y40" s="88"/>
      <c r="Z40" s="26"/>
      <c r="AA40" s="26"/>
      <c r="AB40" s="26"/>
      <c r="AC40" s="26"/>
      <c r="AD40" s="88"/>
      <c r="AE40" s="26"/>
      <c r="AF40" s="26"/>
      <c r="AG40" s="129"/>
      <c r="AH40" s="25"/>
      <c r="AI40" s="25"/>
    </row>
    <row r="41" spans="2:35" ht="15" customHeight="1" x14ac:dyDescent="0.25">
      <c r="B41" s="20" t="s">
        <v>119</v>
      </c>
      <c r="C41" s="83" t="s">
        <v>114</v>
      </c>
      <c r="D41" s="102" t="s">
        <v>161</v>
      </c>
      <c r="E41" s="75" t="s">
        <v>169</v>
      </c>
      <c r="F41" s="14" t="s">
        <v>168</v>
      </c>
      <c r="G41" s="21">
        <v>2026</v>
      </c>
      <c r="H41" s="22"/>
      <c r="I41" s="78">
        <f t="shared" si="3"/>
        <v>0</v>
      </c>
      <c r="J41" s="22">
        <f t="shared" si="4"/>
        <v>0</v>
      </c>
      <c r="K41" s="105">
        <f t="shared" si="5"/>
        <v>0</v>
      </c>
      <c r="L41" s="23"/>
      <c r="M41" s="85"/>
      <c r="N41" s="23"/>
      <c r="O41" s="125"/>
      <c r="P41" s="140"/>
      <c r="Q41" s="140"/>
      <c r="R41" s="140"/>
      <c r="S41" s="140"/>
      <c r="T41" s="140"/>
      <c r="U41" s="24"/>
      <c r="V41" s="136"/>
      <c r="W41" s="133"/>
      <c r="X41" s="26"/>
      <c r="Y41" s="88"/>
      <c r="Z41" s="26"/>
      <c r="AA41" s="26"/>
      <c r="AB41" s="26"/>
      <c r="AC41" s="26"/>
      <c r="AD41" s="88"/>
      <c r="AE41" s="26"/>
      <c r="AF41" s="26"/>
      <c r="AG41" s="129"/>
      <c r="AH41" s="25"/>
      <c r="AI41" s="25"/>
    </row>
    <row r="42" spans="2:35" ht="15" customHeight="1" x14ac:dyDescent="0.25">
      <c r="B42" s="20" t="s">
        <v>95</v>
      </c>
      <c r="C42" s="83" t="s">
        <v>65</v>
      </c>
      <c r="D42" s="102" t="s">
        <v>162</v>
      </c>
      <c r="E42" s="75" t="s">
        <v>169</v>
      </c>
      <c r="F42" s="14" t="s">
        <v>168</v>
      </c>
      <c r="G42" s="21">
        <v>1840</v>
      </c>
      <c r="H42" s="22"/>
      <c r="I42" s="78">
        <f t="shared" si="3"/>
        <v>0</v>
      </c>
      <c r="J42" s="22">
        <f t="shared" si="4"/>
        <v>0</v>
      </c>
      <c r="K42" s="105">
        <f t="shared" si="5"/>
        <v>0</v>
      </c>
      <c r="L42" s="23"/>
      <c r="M42" s="85"/>
      <c r="N42" s="23"/>
      <c r="O42" s="125"/>
      <c r="P42" s="140"/>
      <c r="Q42" s="140"/>
      <c r="R42" s="140"/>
      <c r="S42" s="140"/>
      <c r="T42" s="140"/>
      <c r="U42" s="24"/>
      <c r="V42" s="136"/>
      <c r="W42" s="133"/>
      <c r="X42" s="26"/>
      <c r="Y42" s="88"/>
      <c r="Z42" s="26"/>
      <c r="AA42" s="26"/>
      <c r="AB42" s="26"/>
      <c r="AC42" s="26"/>
      <c r="AD42" s="88"/>
      <c r="AE42" s="26"/>
      <c r="AF42" s="26"/>
      <c r="AG42" s="129"/>
      <c r="AH42" s="25"/>
      <c r="AI42" s="25"/>
    </row>
    <row r="43" spans="2:35" ht="15" customHeight="1" x14ac:dyDescent="0.25">
      <c r="B43" s="20" t="s">
        <v>120</v>
      </c>
      <c r="C43" s="83" t="s">
        <v>121</v>
      </c>
      <c r="D43" s="102" t="s">
        <v>163</v>
      </c>
      <c r="E43" s="75" t="s">
        <v>169</v>
      </c>
      <c r="F43" s="14" t="s">
        <v>168</v>
      </c>
      <c r="G43" s="21">
        <v>1836</v>
      </c>
      <c r="H43" s="22"/>
      <c r="I43" s="78">
        <f t="shared" si="3"/>
        <v>0</v>
      </c>
      <c r="J43" s="22">
        <f t="shared" si="4"/>
        <v>0</v>
      </c>
      <c r="K43" s="105">
        <f t="shared" si="5"/>
        <v>0</v>
      </c>
      <c r="L43" s="23"/>
      <c r="M43" s="85"/>
      <c r="N43" s="23"/>
      <c r="O43" s="125"/>
      <c r="P43" s="140"/>
      <c r="Q43" s="140"/>
      <c r="R43" s="140"/>
      <c r="S43" s="140"/>
      <c r="T43" s="140"/>
      <c r="U43" s="24"/>
      <c r="V43" s="136"/>
      <c r="W43" s="133"/>
      <c r="X43" s="26"/>
      <c r="Y43" s="88"/>
      <c r="Z43" s="26"/>
      <c r="AA43" s="26"/>
      <c r="AB43" s="26"/>
      <c r="AC43" s="26"/>
      <c r="AD43" s="88"/>
      <c r="AE43" s="26"/>
      <c r="AF43" s="26"/>
      <c r="AG43" s="129"/>
      <c r="AH43" s="25"/>
      <c r="AI43" s="25"/>
    </row>
    <row r="44" spans="2:35" ht="15" customHeight="1" x14ac:dyDescent="0.25">
      <c r="B44" s="20" t="s">
        <v>110</v>
      </c>
      <c r="C44" s="83" t="s">
        <v>111</v>
      </c>
      <c r="D44" s="102" t="s">
        <v>164</v>
      </c>
      <c r="E44" s="75" t="s">
        <v>169</v>
      </c>
      <c r="F44" s="14" t="s">
        <v>168</v>
      </c>
      <c r="G44" s="21">
        <v>1547</v>
      </c>
      <c r="H44" s="22"/>
      <c r="I44" s="78">
        <f t="shared" si="3"/>
        <v>0</v>
      </c>
      <c r="J44" s="22">
        <f t="shared" si="4"/>
        <v>0</v>
      </c>
      <c r="K44" s="105">
        <f t="shared" si="5"/>
        <v>0</v>
      </c>
      <c r="L44" s="23"/>
      <c r="M44" s="85"/>
      <c r="N44" s="23"/>
      <c r="O44" s="125"/>
      <c r="P44" s="140"/>
      <c r="Q44" s="140"/>
      <c r="R44" s="140"/>
      <c r="S44" s="140"/>
      <c r="T44" s="140"/>
      <c r="U44" s="24"/>
      <c r="V44" s="136"/>
      <c r="W44" s="133"/>
      <c r="X44" s="26"/>
      <c r="Y44" s="88"/>
      <c r="Z44" s="26"/>
      <c r="AA44" s="26"/>
      <c r="AB44" s="26"/>
      <c r="AC44" s="26"/>
      <c r="AD44" s="88"/>
      <c r="AE44" s="26"/>
      <c r="AF44" s="26"/>
      <c r="AG44" s="129"/>
      <c r="AH44" s="25"/>
      <c r="AI44" s="25"/>
    </row>
    <row r="45" spans="2:35" ht="15" customHeight="1" x14ac:dyDescent="0.25">
      <c r="B45" s="20" t="s">
        <v>122</v>
      </c>
      <c r="C45" s="83" t="s">
        <v>82</v>
      </c>
      <c r="D45" s="102" t="s">
        <v>165</v>
      </c>
      <c r="E45" s="75" t="s">
        <v>169</v>
      </c>
      <c r="F45" s="14" t="s">
        <v>168</v>
      </c>
      <c r="G45" s="21">
        <v>1652</v>
      </c>
      <c r="H45" s="22"/>
      <c r="I45" s="78">
        <f t="shared" si="3"/>
        <v>0</v>
      </c>
      <c r="J45" s="22">
        <f t="shared" si="4"/>
        <v>0</v>
      </c>
      <c r="K45" s="105">
        <f t="shared" si="5"/>
        <v>0</v>
      </c>
      <c r="L45" s="23"/>
      <c r="M45" s="85"/>
      <c r="N45" s="23"/>
      <c r="O45" s="125"/>
      <c r="P45" s="140"/>
      <c r="Q45" s="140"/>
      <c r="R45" s="140"/>
      <c r="S45" s="140"/>
      <c r="T45" s="140"/>
      <c r="U45" s="24"/>
      <c r="V45" s="136"/>
      <c r="W45" s="133"/>
      <c r="X45" s="26"/>
      <c r="Y45" s="88"/>
      <c r="Z45" s="26"/>
      <c r="AA45" s="26"/>
      <c r="AB45" s="26"/>
      <c r="AC45" s="26"/>
      <c r="AD45" s="88"/>
      <c r="AE45" s="26"/>
      <c r="AF45" s="26"/>
      <c r="AG45" s="129"/>
      <c r="AH45" s="25"/>
      <c r="AI45" s="25"/>
    </row>
    <row r="46" spans="2:35" ht="15" customHeight="1" x14ac:dyDescent="0.25">
      <c r="B46" s="20" t="s">
        <v>123</v>
      </c>
      <c r="C46" s="83" t="s">
        <v>116</v>
      </c>
      <c r="D46" s="102" t="s">
        <v>166</v>
      </c>
      <c r="E46" s="75" t="s">
        <v>169</v>
      </c>
      <c r="F46" s="14" t="s">
        <v>168</v>
      </c>
      <c r="G46" s="21">
        <v>1594</v>
      </c>
      <c r="H46" s="22"/>
      <c r="I46" s="78">
        <f t="shared" si="3"/>
        <v>0</v>
      </c>
      <c r="J46" s="22">
        <f t="shared" si="4"/>
        <v>0</v>
      </c>
      <c r="K46" s="105">
        <f t="shared" si="5"/>
        <v>0</v>
      </c>
      <c r="L46" s="23"/>
      <c r="M46" s="85"/>
      <c r="N46" s="23"/>
      <c r="O46" s="125"/>
      <c r="P46" s="140"/>
      <c r="Q46" s="140"/>
      <c r="R46" s="140"/>
      <c r="S46" s="140"/>
      <c r="T46" s="140"/>
      <c r="U46" s="24"/>
      <c r="V46" s="136"/>
      <c r="W46" s="133"/>
      <c r="X46" s="26"/>
      <c r="Y46" s="88"/>
      <c r="Z46" s="26"/>
      <c r="AA46" s="26"/>
      <c r="AB46" s="26"/>
      <c r="AC46" s="26"/>
      <c r="AD46" s="88"/>
      <c r="AE46" s="26"/>
      <c r="AF46" s="26"/>
      <c r="AG46" s="129"/>
      <c r="AH46" s="25"/>
      <c r="AI46" s="25"/>
    </row>
    <row r="47" spans="2:35" ht="15" customHeight="1" x14ac:dyDescent="0.25">
      <c r="B47" s="20" t="s">
        <v>124</v>
      </c>
      <c r="C47" s="83" t="s">
        <v>125</v>
      </c>
      <c r="D47" s="102" t="s">
        <v>167</v>
      </c>
      <c r="E47" s="75" t="s">
        <v>169</v>
      </c>
      <c r="F47" s="14" t="s">
        <v>168</v>
      </c>
      <c r="G47" s="21">
        <v>2260</v>
      </c>
      <c r="H47" s="22"/>
      <c r="I47" s="78">
        <f t="shared" si="3"/>
        <v>0</v>
      </c>
      <c r="J47" s="22">
        <f t="shared" si="4"/>
        <v>0</v>
      </c>
      <c r="K47" s="105">
        <f t="shared" si="5"/>
        <v>0</v>
      </c>
      <c r="L47" s="23"/>
      <c r="M47" s="85"/>
      <c r="N47" s="23"/>
      <c r="O47" s="125"/>
      <c r="P47" s="140"/>
      <c r="Q47" s="140"/>
      <c r="R47" s="140"/>
      <c r="S47" s="140"/>
      <c r="T47" s="140"/>
      <c r="U47" s="24"/>
      <c r="V47" s="136"/>
      <c r="W47" s="133"/>
      <c r="X47" s="26"/>
      <c r="Y47" s="88"/>
      <c r="Z47" s="26"/>
      <c r="AA47" s="26"/>
      <c r="AB47" s="26"/>
      <c r="AC47" s="26"/>
      <c r="AD47" s="88"/>
      <c r="AE47" s="26"/>
      <c r="AF47" s="26"/>
      <c r="AG47" s="129"/>
      <c r="AH47" s="25"/>
      <c r="AI47" s="25"/>
    </row>
    <row r="48" spans="2:35" ht="15" customHeight="1" x14ac:dyDescent="0.25">
      <c r="B48" s="20"/>
      <c r="C48" s="83" t="s">
        <v>29</v>
      </c>
      <c r="E48" s="75"/>
      <c r="F48" s="14"/>
      <c r="G48" s="21">
        <v>1595</v>
      </c>
      <c r="H48" s="22"/>
      <c r="I48" s="78">
        <f t="shared" si="3"/>
        <v>0</v>
      </c>
      <c r="J48" s="22">
        <f t="shared" si="4"/>
        <v>0</v>
      </c>
      <c r="K48" s="105">
        <f t="shared" si="5"/>
        <v>0</v>
      </c>
      <c r="L48" s="23"/>
      <c r="M48" s="85"/>
      <c r="N48" s="23"/>
      <c r="O48" s="125"/>
      <c r="P48" s="140"/>
      <c r="Q48" s="140"/>
      <c r="R48" s="140"/>
      <c r="S48" s="140"/>
      <c r="T48" s="140"/>
      <c r="U48" s="24"/>
      <c r="V48" s="136"/>
      <c r="W48" s="133"/>
      <c r="X48" s="26"/>
      <c r="Y48" s="88"/>
      <c r="Z48" s="26"/>
      <c r="AA48" s="26"/>
      <c r="AB48" s="26"/>
      <c r="AC48" s="26"/>
      <c r="AD48" s="88"/>
      <c r="AE48" s="26"/>
      <c r="AF48" s="26"/>
      <c r="AG48" s="129"/>
      <c r="AH48" s="25"/>
      <c r="AI48" s="25"/>
    </row>
    <row r="49" spans="2:35" ht="15" customHeight="1" x14ac:dyDescent="0.25">
      <c r="B49" s="20"/>
      <c r="C49" s="83"/>
      <c r="E49" s="75"/>
      <c r="F49" s="14"/>
      <c r="G49" s="21">
        <v>1828</v>
      </c>
      <c r="H49" s="22"/>
      <c r="I49" s="78">
        <f t="shared" si="3"/>
        <v>0</v>
      </c>
      <c r="J49" s="22">
        <f t="shared" si="4"/>
        <v>0</v>
      </c>
      <c r="K49" s="105">
        <f t="shared" si="5"/>
        <v>0</v>
      </c>
      <c r="L49" s="23"/>
      <c r="M49" s="85"/>
      <c r="N49" s="23"/>
      <c r="O49" s="125"/>
      <c r="P49" s="140"/>
      <c r="Q49" s="140"/>
      <c r="R49" s="140"/>
      <c r="S49" s="140"/>
      <c r="T49" s="140"/>
      <c r="U49" s="24"/>
      <c r="V49" s="136"/>
      <c r="W49" s="133"/>
      <c r="X49" s="26"/>
      <c r="Y49" s="88"/>
      <c r="Z49" s="26"/>
      <c r="AA49" s="26"/>
      <c r="AB49" s="26"/>
      <c r="AC49" s="26"/>
      <c r="AD49" s="88"/>
      <c r="AE49" s="26"/>
      <c r="AF49" s="26"/>
      <c r="AG49" s="129"/>
      <c r="AH49" s="25"/>
      <c r="AI49" s="25"/>
    </row>
    <row r="50" spans="2:35" ht="15" customHeight="1" x14ac:dyDescent="0.25">
      <c r="B50" s="20"/>
      <c r="C50" s="83" t="s">
        <v>29</v>
      </c>
      <c r="E50" s="75"/>
      <c r="F50" s="14"/>
      <c r="G50" s="21">
        <v>1928</v>
      </c>
      <c r="H50" s="22"/>
      <c r="I50" s="78">
        <f t="shared" si="3"/>
        <v>0</v>
      </c>
      <c r="J50" s="22">
        <f t="shared" si="4"/>
        <v>0</v>
      </c>
      <c r="K50" s="105">
        <f t="shared" si="5"/>
        <v>0</v>
      </c>
      <c r="L50" s="23"/>
      <c r="M50" s="85"/>
      <c r="N50" s="23"/>
      <c r="O50" s="125"/>
      <c r="P50" s="140"/>
      <c r="Q50" s="140"/>
      <c r="R50" s="140"/>
      <c r="S50" s="140"/>
      <c r="T50" s="140"/>
      <c r="U50" s="24"/>
      <c r="V50" s="136"/>
      <c r="W50" s="133"/>
      <c r="X50" s="26"/>
      <c r="Y50" s="88"/>
      <c r="Z50" s="26"/>
      <c r="AA50" s="26"/>
      <c r="AB50" s="26"/>
      <c r="AC50" s="26"/>
      <c r="AD50" s="88"/>
      <c r="AE50" s="26"/>
      <c r="AF50" s="26"/>
      <c r="AG50" s="129"/>
      <c r="AH50" s="25"/>
      <c r="AI50" s="25"/>
    </row>
    <row r="51" spans="2:35" ht="15" customHeight="1" x14ac:dyDescent="0.25">
      <c r="B51" s="20"/>
      <c r="C51" s="83"/>
      <c r="E51" s="75"/>
      <c r="F51" s="14"/>
      <c r="G51" s="21">
        <v>1723</v>
      </c>
      <c r="H51" s="22"/>
      <c r="I51" s="78">
        <f t="shared" si="3"/>
        <v>0</v>
      </c>
      <c r="J51" s="22">
        <f t="shared" si="4"/>
        <v>0</v>
      </c>
      <c r="K51" s="105">
        <f t="shared" si="5"/>
        <v>0</v>
      </c>
      <c r="L51" s="23"/>
      <c r="M51" s="85"/>
      <c r="N51" s="23"/>
      <c r="O51" s="125"/>
      <c r="P51" s="140"/>
      <c r="Q51" s="140"/>
      <c r="R51" s="140"/>
      <c r="S51" s="140"/>
      <c r="T51" s="140"/>
      <c r="U51" s="24"/>
      <c r="V51" s="136"/>
      <c r="W51" s="133"/>
      <c r="X51" s="26"/>
      <c r="Y51" s="88"/>
      <c r="Z51" s="26"/>
      <c r="AA51" s="26"/>
      <c r="AB51" s="26"/>
      <c r="AC51" s="26"/>
      <c r="AD51" s="88"/>
      <c r="AE51" s="26"/>
      <c r="AF51" s="26"/>
      <c r="AG51" s="129"/>
      <c r="AH51" s="25"/>
      <c r="AI51" s="25"/>
    </row>
    <row r="52" spans="2:35" ht="15" customHeight="1" x14ac:dyDescent="0.25">
      <c r="B52" s="20"/>
      <c r="C52" s="83" t="s">
        <v>29</v>
      </c>
      <c r="E52" s="75"/>
      <c r="F52" s="14"/>
      <c r="G52" s="21">
        <v>1836</v>
      </c>
      <c r="H52" s="22"/>
      <c r="I52" s="78">
        <f t="shared" si="3"/>
        <v>0</v>
      </c>
      <c r="J52" s="22">
        <f t="shared" si="4"/>
        <v>0</v>
      </c>
      <c r="K52" s="105">
        <f t="shared" si="5"/>
        <v>0</v>
      </c>
      <c r="L52" s="23"/>
      <c r="M52" s="85"/>
      <c r="N52" s="23"/>
      <c r="O52" s="125"/>
      <c r="P52" s="140"/>
      <c r="Q52" s="140"/>
      <c r="R52" s="140"/>
      <c r="S52" s="140"/>
      <c r="T52" s="140"/>
      <c r="U52" s="24"/>
      <c r="V52" s="136"/>
      <c r="W52" s="133"/>
      <c r="X52" s="26"/>
      <c r="Y52" s="88"/>
      <c r="Z52" s="26"/>
      <c r="AA52" s="26"/>
      <c r="AB52" s="26"/>
      <c r="AC52" s="26"/>
      <c r="AD52" s="88"/>
      <c r="AE52" s="26"/>
      <c r="AF52" s="26"/>
      <c r="AG52" s="129"/>
      <c r="AH52" s="25"/>
      <c r="AI52" s="25"/>
    </row>
    <row r="53" spans="2:35" ht="15" customHeight="1" x14ac:dyDescent="0.25">
      <c r="B53" s="20"/>
      <c r="C53" s="83"/>
      <c r="E53" s="75"/>
      <c r="F53" s="14"/>
      <c r="G53" s="21">
        <v>1860</v>
      </c>
      <c r="H53" s="22"/>
      <c r="I53" s="78">
        <f t="shared" si="3"/>
        <v>0</v>
      </c>
      <c r="J53" s="22">
        <f t="shared" si="4"/>
        <v>0</v>
      </c>
      <c r="K53" s="105">
        <f t="shared" si="5"/>
        <v>0</v>
      </c>
      <c r="L53" s="23"/>
      <c r="M53" s="85"/>
      <c r="N53" s="23"/>
      <c r="O53" s="125"/>
      <c r="P53" s="140"/>
      <c r="Q53" s="140"/>
      <c r="R53" s="140"/>
      <c r="S53" s="140"/>
      <c r="T53" s="140"/>
      <c r="U53" s="24"/>
      <c r="V53" s="136"/>
      <c r="W53" s="133"/>
      <c r="X53" s="26"/>
      <c r="Y53" s="88"/>
      <c r="Z53" s="26"/>
      <c r="AA53" s="26"/>
      <c r="AB53" s="26"/>
      <c r="AC53" s="26"/>
      <c r="AD53" s="88"/>
      <c r="AE53" s="26"/>
      <c r="AF53" s="26"/>
      <c r="AG53" s="129"/>
      <c r="AH53" s="25"/>
      <c r="AI53" s="25"/>
    </row>
    <row r="54" spans="2:35" ht="15" customHeight="1" x14ac:dyDescent="0.25">
      <c r="B54" s="20"/>
      <c r="C54" s="83" t="s">
        <v>29</v>
      </c>
      <c r="E54" s="75"/>
      <c r="F54" s="14"/>
      <c r="G54" s="21">
        <v>2394</v>
      </c>
      <c r="H54" s="22"/>
      <c r="I54" s="78">
        <f t="shared" si="3"/>
        <v>0</v>
      </c>
      <c r="J54" s="22">
        <f t="shared" si="4"/>
        <v>0</v>
      </c>
      <c r="K54" s="105">
        <f t="shared" si="5"/>
        <v>0</v>
      </c>
      <c r="L54" s="23"/>
      <c r="M54" s="85"/>
      <c r="N54" s="23"/>
      <c r="O54" s="125"/>
      <c r="P54" s="140"/>
      <c r="Q54" s="140"/>
      <c r="R54" s="140"/>
      <c r="S54" s="140"/>
      <c r="T54" s="140"/>
      <c r="U54" s="24"/>
      <c r="V54" s="136"/>
      <c r="W54" s="133"/>
      <c r="X54" s="26"/>
      <c r="Y54" s="88"/>
      <c r="Z54" s="26"/>
      <c r="AA54" s="26"/>
      <c r="AB54" s="26"/>
      <c r="AC54" s="26"/>
      <c r="AD54" s="88"/>
      <c r="AE54" s="26"/>
      <c r="AF54" s="26"/>
      <c r="AG54" s="129"/>
      <c r="AH54" s="25"/>
      <c r="AI54" s="25"/>
    </row>
    <row r="55" spans="2:35" ht="15" customHeight="1" x14ac:dyDescent="0.25">
      <c r="B55" s="20"/>
      <c r="C55" s="83"/>
      <c r="E55" s="75"/>
      <c r="F55" s="14"/>
      <c r="G55" s="21"/>
      <c r="H55" s="22"/>
      <c r="I55" s="78">
        <f t="shared" si="3"/>
        <v>0</v>
      </c>
      <c r="J55" s="22">
        <f t="shared" si="4"/>
        <v>0</v>
      </c>
      <c r="K55" s="105">
        <f t="shared" ref="K55:K86" si="6">SUM(M55,N55,L55,T55,X55,Y55,Z55,AA55,AC55,AD55,AE55,AF55,AI55)</f>
        <v>0</v>
      </c>
      <c r="L55" s="23"/>
      <c r="M55" s="85"/>
      <c r="N55" s="23"/>
      <c r="O55" s="125"/>
      <c r="P55" s="140"/>
      <c r="Q55" s="140"/>
      <c r="R55" s="140"/>
      <c r="S55" s="140"/>
      <c r="T55" s="140"/>
      <c r="U55" s="24"/>
      <c r="V55" s="136"/>
      <c r="W55" s="133"/>
      <c r="X55" s="26"/>
      <c r="Y55" s="88"/>
      <c r="Z55" s="26"/>
      <c r="AA55" s="26"/>
      <c r="AB55" s="26"/>
      <c r="AC55" s="26"/>
      <c r="AD55" s="88"/>
      <c r="AE55" s="26"/>
      <c r="AF55" s="26"/>
      <c r="AG55" s="129"/>
      <c r="AH55" s="25"/>
      <c r="AI55" s="25"/>
    </row>
    <row r="56" spans="2:35" ht="15" customHeight="1" x14ac:dyDescent="0.25">
      <c r="B56" s="20"/>
      <c r="C56" s="83" t="s">
        <v>29</v>
      </c>
      <c r="E56" s="75"/>
      <c r="F56" s="14"/>
      <c r="G56" s="21"/>
      <c r="H56" s="22"/>
      <c r="I56" s="78">
        <f t="shared" ref="I56:I87" si="7">H56-J56</f>
        <v>0</v>
      </c>
      <c r="J56" s="22">
        <f t="shared" ref="J56:J92" si="8">SUM(L56:AI56)</f>
        <v>0</v>
      </c>
      <c r="K56" s="105">
        <f t="shared" si="6"/>
        <v>0</v>
      </c>
      <c r="L56" s="23"/>
      <c r="M56" s="85"/>
      <c r="N56" s="23"/>
      <c r="O56" s="125"/>
      <c r="P56" s="140"/>
      <c r="Q56" s="140"/>
      <c r="R56" s="140"/>
      <c r="S56" s="140"/>
      <c r="T56" s="140"/>
      <c r="U56" s="24"/>
      <c r="V56" s="136"/>
      <c r="W56" s="133"/>
      <c r="X56" s="26"/>
      <c r="Y56" s="88"/>
      <c r="Z56" s="26"/>
      <c r="AA56" s="26"/>
      <c r="AB56" s="26"/>
      <c r="AC56" s="26"/>
      <c r="AD56" s="88"/>
      <c r="AE56" s="26"/>
      <c r="AF56" s="26"/>
      <c r="AG56" s="129"/>
      <c r="AH56" s="25"/>
      <c r="AI56" s="25"/>
    </row>
    <row r="57" spans="2:35" ht="15" customHeight="1" x14ac:dyDescent="0.25">
      <c r="B57" s="20"/>
      <c r="C57" s="83"/>
      <c r="E57" s="75"/>
      <c r="F57" s="14"/>
      <c r="G57" s="21"/>
      <c r="H57" s="22"/>
      <c r="I57" s="78">
        <f t="shared" si="7"/>
        <v>0</v>
      </c>
      <c r="J57" s="22">
        <f t="shared" si="8"/>
        <v>0</v>
      </c>
      <c r="K57" s="105">
        <f t="shared" si="6"/>
        <v>0</v>
      </c>
      <c r="L57" s="23"/>
      <c r="M57" s="85"/>
      <c r="N57" s="23"/>
      <c r="O57" s="125"/>
      <c r="P57" s="140"/>
      <c r="Q57" s="140"/>
      <c r="R57" s="140"/>
      <c r="S57" s="140"/>
      <c r="T57" s="140"/>
      <c r="U57" s="24"/>
      <c r="V57" s="136"/>
      <c r="W57" s="133"/>
      <c r="X57" s="26"/>
      <c r="Y57" s="88"/>
      <c r="Z57" s="26"/>
      <c r="AA57" s="26"/>
      <c r="AB57" s="26"/>
      <c r="AC57" s="26"/>
      <c r="AD57" s="88"/>
      <c r="AE57" s="26"/>
      <c r="AF57" s="26"/>
      <c r="AG57" s="129"/>
      <c r="AH57" s="25"/>
      <c r="AI57" s="25"/>
    </row>
    <row r="58" spans="2:35" ht="15" customHeight="1" x14ac:dyDescent="0.25">
      <c r="B58" s="20"/>
      <c r="C58" s="83" t="s">
        <v>29</v>
      </c>
      <c r="E58" s="75"/>
      <c r="F58" s="14"/>
      <c r="G58" s="21"/>
      <c r="H58" s="22"/>
      <c r="I58" s="78">
        <f t="shared" si="7"/>
        <v>0</v>
      </c>
      <c r="J58" s="22">
        <f t="shared" si="8"/>
        <v>0</v>
      </c>
      <c r="K58" s="105">
        <f t="shared" si="6"/>
        <v>0</v>
      </c>
      <c r="L58" s="23"/>
      <c r="M58" s="85"/>
      <c r="N58" s="23"/>
      <c r="O58" s="125"/>
      <c r="P58" s="140"/>
      <c r="Q58" s="140"/>
      <c r="R58" s="140"/>
      <c r="S58" s="140"/>
      <c r="T58" s="140"/>
      <c r="U58" s="24"/>
      <c r="V58" s="136"/>
      <c r="W58" s="133"/>
      <c r="X58" s="26"/>
      <c r="Y58" s="88"/>
      <c r="Z58" s="26"/>
      <c r="AA58" s="26"/>
      <c r="AB58" s="26"/>
      <c r="AC58" s="26"/>
      <c r="AD58" s="88"/>
      <c r="AE58" s="26"/>
      <c r="AF58" s="26"/>
      <c r="AG58" s="129"/>
      <c r="AH58" s="25"/>
      <c r="AI58" s="25"/>
    </row>
    <row r="59" spans="2:35" ht="15" customHeight="1" x14ac:dyDescent="0.25">
      <c r="B59" s="20"/>
      <c r="C59" s="83"/>
      <c r="E59" s="75"/>
      <c r="F59" s="14"/>
      <c r="G59" s="21"/>
      <c r="H59" s="22"/>
      <c r="I59" s="78">
        <f t="shared" si="7"/>
        <v>0</v>
      </c>
      <c r="J59" s="22">
        <f t="shared" si="8"/>
        <v>0</v>
      </c>
      <c r="K59" s="105">
        <f t="shared" si="6"/>
        <v>0</v>
      </c>
      <c r="L59" s="23"/>
      <c r="M59" s="85"/>
      <c r="N59" s="23"/>
      <c r="O59" s="125"/>
      <c r="P59" s="140"/>
      <c r="Q59" s="140"/>
      <c r="R59" s="140"/>
      <c r="S59" s="140"/>
      <c r="T59" s="140"/>
      <c r="U59" s="24"/>
      <c r="V59" s="136"/>
      <c r="W59" s="133"/>
      <c r="X59" s="26"/>
      <c r="Y59" s="88"/>
      <c r="Z59" s="26"/>
      <c r="AA59" s="26"/>
      <c r="AB59" s="26"/>
      <c r="AC59" s="26"/>
      <c r="AD59" s="88"/>
      <c r="AE59" s="26"/>
      <c r="AF59" s="26"/>
      <c r="AG59" s="129"/>
      <c r="AH59" s="25"/>
      <c r="AI59" s="25"/>
    </row>
    <row r="60" spans="2:35" ht="15" customHeight="1" x14ac:dyDescent="0.25">
      <c r="B60" s="20"/>
      <c r="C60" s="83" t="s">
        <v>29</v>
      </c>
      <c r="E60" s="75"/>
      <c r="F60" s="14"/>
      <c r="G60" s="21"/>
      <c r="H60" s="22"/>
      <c r="I60" s="78">
        <f t="shared" si="7"/>
        <v>0</v>
      </c>
      <c r="J60" s="22">
        <f t="shared" si="8"/>
        <v>0</v>
      </c>
      <c r="K60" s="105">
        <f t="shared" si="6"/>
        <v>0</v>
      </c>
      <c r="L60" s="23"/>
      <c r="M60" s="85"/>
      <c r="N60" s="23"/>
      <c r="O60" s="125"/>
      <c r="P60" s="140"/>
      <c r="Q60" s="140"/>
      <c r="R60" s="140"/>
      <c r="S60" s="140"/>
      <c r="T60" s="140"/>
      <c r="U60" s="24"/>
      <c r="V60" s="136"/>
      <c r="W60" s="133"/>
      <c r="X60" s="26"/>
      <c r="Y60" s="88"/>
      <c r="Z60" s="26"/>
      <c r="AA60" s="26"/>
      <c r="AB60" s="26"/>
      <c r="AC60" s="26"/>
      <c r="AD60" s="88"/>
      <c r="AE60" s="26"/>
      <c r="AF60" s="26"/>
      <c r="AG60" s="129"/>
      <c r="AH60" s="25"/>
      <c r="AI60" s="25"/>
    </row>
    <row r="61" spans="2:35" ht="15" customHeight="1" x14ac:dyDescent="0.25">
      <c r="B61" s="20"/>
      <c r="C61" s="83"/>
      <c r="E61" s="75"/>
      <c r="F61" s="14"/>
      <c r="G61" s="21"/>
      <c r="H61" s="22"/>
      <c r="I61" s="78">
        <f t="shared" si="7"/>
        <v>0</v>
      </c>
      <c r="J61" s="22">
        <f t="shared" si="8"/>
        <v>0</v>
      </c>
      <c r="K61" s="105">
        <f t="shared" si="6"/>
        <v>0</v>
      </c>
      <c r="L61" s="23"/>
      <c r="M61" s="85"/>
      <c r="N61" s="23"/>
      <c r="O61" s="125"/>
      <c r="P61" s="140"/>
      <c r="Q61" s="140"/>
      <c r="R61" s="140"/>
      <c r="S61" s="140"/>
      <c r="T61" s="140"/>
      <c r="U61" s="24"/>
      <c r="V61" s="136"/>
      <c r="W61" s="133"/>
      <c r="X61" s="26"/>
      <c r="Y61" s="88"/>
      <c r="Z61" s="26"/>
      <c r="AA61" s="26"/>
      <c r="AB61" s="26"/>
      <c r="AC61" s="26"/>
      <c r="AD61" s="88"/>
      <c r="AE61" s="26"/>
      <c r="AF61" s="26"/>
      <c r="AG61" s="129"/>
      <c r="AH61" s="25"/>
      <c r="AI61" s="25"/>
    </row>
    <row r="62" spans="2:35" ht="15" customHeight="1" x14ac:dyDescent="0.25">
      <c r="B62" s="20"/>
      <c r="C62" s="83" t="s">
        <v>29</v>
      </c>
      <c r="E62" s="75"/>
      <c r="F62" s="14"/>
      <c r="G62" s="21"/>
      <c r="H62" s="22"/>
      <c r="I62" s="78">
        <f t="shared" si="7"/>
        <v>0</v>
      </c>
      <c r="J62" s="22">
        <f t="shared" si="8"/>
        <v>0</v>
      </c>
      <c r="K62" s="105">
        <f t="shared" si="6"/>
        <v>0</v>
      </c>
      <c r="L62" s="23"/>
      <c r="M62" s="85"/>
      <c r="N62" s="23"/>
      <c r="O62" s="125"/>
      <c r="P62" s="140"/>
      <c r="Q62" s="140"/>
      <c r="R62" s="140"/>
      <c r="S62" s="140"/>
      <c r="T62" s="140"/>
      <c r="U62" s="24"/>
      <c r="V62" s="136"/>
      <c r="W62" s="133"/>
      <c r="X62" s="26"/>
      <c r="Y62" s="88"/>
      <c r="Z62" s="26"/>
      <c r="AA62" s="26"/>
      <c r="AB62" s="26"/>
      <c r="AC62" s="26"/>
      <c r="AD62" s="88"/>
      <c r="AE62" s="26"/>
      <c r="AF62" s="26"/>
      <c r="AG62" s="129"/>
      <c r="AH62" s="25"/>
      <c r="AI62" s="25"/>
    </row>
    <row r="63" spans="2:35" ht="15" customHeight="1" x14ac:dyDescent="0.25">
      <c r="B63" s="20"/>
      <c r="C63" s="83"/>
      <c r="E63" s="75"/>
      <c r="F63" s="14"/>
      <c r="G63" s="21"/>
      <c r="H63" s="22"/>
      <c r="I63" s="78">
        <f t="shared" si="7"/>
        <v>0</v>
      </c>
      <c r="J63" s="22">
        <f t="shared" si="8"/>
        <v>0</v>
      </c>
      <c r="K63" s="105">
        <f t="shared" si="6"/>
        <v>0</v>
      </c>
      <c r="L63" s="23"/>
      <c r="M63" s="85"/>
      <c r="N63" s="23"/>
      <c r="O63" s="125"/>
      <c r="P63" s="140"/>
      <c r="Q63" s="140"/>
      <c r="R63" s="140"/>
      <c r="S63" s="140"/>
      <c r="T63" s="140"/>
      <c r="U63" s="24"/>
      <c r="V63" s="136"/>
      <c r="W63" s="133"/>
      <c r="X63" s="26"/>
      <c r="Y63" s="88"/>
      <c r="Z63" s="26"/>
      <c r="AA63" s="26"/>
      <c r="AB63" s="26"/>
      <c r="AC63" s="26"/>
      <c r="AD63" s="88"/>
      <c r="AE63" s="26"/>
      <c r="AF63" s="26"/>
      <c r="AG63" s="129"/>
      <c r="AH63" s="25"/>
      <c r="AI63" s="25"/>
    </row>
    <row r="64" spans="2:35" ht="15" customHeight="1" x14ac:dyDescent="0.25">
      <c r="B64" s="20"/>
      <c r="C64" s="83" t="s">
        <v>29</v>
      </c>
      <c r="E64" s="75"/>
      <c r="F64" s="14"/>
      <c r="G64" s="21"/>
      <c r="H64" s="22"/>
      <c r="I64" s="78">
        <f t="shared" si="7"/>
        <v>0</v>
      </c>
      <c r="J64" s="22">
        <f t="shared" si="8"/>
        <v>0</v>
      </c>
      <c r="K64" s="105">
        <f t="shared" si="6"/>
        <v>0</v>
      </c>
      <c r="L64" s="23"/>
      <c r="M64" s="85"/>
      <c r="N64" s="23"/>
      <c r="O64" s="125"/>
      <c r="P64" s="140"/>
      <c r="Q64" s="140"/>
      <c r="R64" s="140"/>
      <c r="S64" s="140"/>
      <c r="T64" s="140"/>
      <c r="U64" s="24"/>
      <c r="V64" s="136"/>
      <c r="W64" s="133"/>
      <c r="X64" s="26"/>
      <c r="Y64" s="88"/>
      <c r="Z64" s="26"/>
      <c r="AA64" s="26"/>
      <c r="AB64" s="26"/>
      <c r="AC64" s="26"/>
      <c r="AD64" s="88"/>
      <c r="AE64" s="26"/>
      <c r="AF64" s="26"/>
      <c r="AG64" s="129"/>
      <c r="AH64" s="25"/>
      <c r="AI64" s="25"/>
    </row>
    <row r="65" spans="2:35" ht="15" customHeight="1" x14ac:dyDescent="0.25">
      <c r="B65" s="20"/>
      <c r="C65" s="83"/>
      <c r="E65" s="75"/>
      <c r="F65" s="14"/>
      <c r="G65" s="21"/>
      <c r="H65" s="22"/>
      <c r="I65" s="78">
        <f t="shared" si="7"/>
        <v>0</v>
      </c>
      <c r="J65" s="22">
        <f t="shared" si="8"/>
        <v>0</v>
      </c>
      <c r="K65" s="105">
        <f t="shared" si="6"/>
        <v>0</v>
      </c>
      <c r="L65" s="23"/>
      <c r="M65" s="85"/>
      <c r="N65" s="23"/>
      <c r="O65" s="125"/>
      <c r="P65" s="140"/>
      <c r="Q65" s="140"/>
      <c r="R65" s="140"/>
      <c r="S65" s="140"/>
      <c r="T65" s="140"/>
      <c r="U65" s="24"/>
      <c r="V65" s="136"/>
      <c r="W65" s="133"/>
      <c r="X65" s="26"/>
      <c r="Y65" s="88"/>
      <c r="Z65" s="26"/>
      <c r="AA65" s="26"/>
      <c r="AB65" s="26"/>
      <c r="AC65" s="26"/>
      <c r="AD65" s="88"/>
      <c r="AE65" s="26"/>
      <c r="AF65" s="26"/>
      <c r="AG65" s="129"/>
      <c r="AH65" s="25"/>
      <c r="AI65" s="25"/>
    </row>
    <row r="66" spans="2:35" ht="15" customHeight="1" x14ac:dyDescent="0.25">
      <c r="B66" s="20"/>
      <c r="C66" s="83" t="s">
        <v>29</v>
      </c>
      <c r="E66" s="75"/>
      <c r="F66" s="14"/>
      <c r="G66" s="21"/>
      <c r="H66" s="22"/>
      <c r="I66" s="78">
        <f t="shared" si="7"/>
        <v>0</v>
      </c>
      <c r="J66" s="22">
        <f t="shared" si="8"/>
        <v>0</v>
      </c>
      <c r="K66" s="105">
        <f t="shared" si="6"/>
        <v>0</v>
      </c>
      <c r="L66" s="23"/>
      <c r="M66" s="85"/>
      <c r="N66" s="23"/>
      <c r="O66" s="125"/>
      <c r="P66" s="140"/>
      <c r="Q66" s="140"/>
      <c r="R66" s="140"/>
      <c r="S66" s="140"/>
      <c r="T66" s="140"/>
      <c r="U66" s="24"/>
      <c r="V66" s="136"/>
      <c r="W66" s="133"/>
      <c r="X66" s="26"/>
      <c r="Y66" s="88"/>
      <c r="Z66" s="26"/>
      <c r="AA66" s="26"/>
      <c r="AB66" s="26"/>
      <c r="AC66" s="26"/>
      <c r="AD66" s="88"/>
      <c r="AE66" s="26"/>
      <c r="AF66" s="26"/>
      <c r="AG66" s="129"/>
      <c r="AH66" s="25"/>
      <c r="AI66" s="25"/>
    </row>
    <row r="67" spans="2:35" ht="15" customHeight="1" x14ac:dyDescent="0.25">
      <c r="B67" s="20"/>
      <c r="C67" s="83"/>
      <c r="E67" s="75"/>
      <c r="F67" s="14"/>
      <c r="G67" s="21"/>
      <c r="H67" s="22"/>
      <c r="I67" s="78">
        <f t="shared" si="7"/>
        <v>0</v>
      </c>
      <c r="J67" s="22">
        <f t="shared" si="8"/>
        <v>0</v>
      </c>
      <c r="K67" s="105">
        <f t="shared" si="6"/>
        <v>0</v>
      </c>
      <c r="L67" s="23"/>
      <c r="M67" s="85"/>
      <c r="N67" s="23"/>
      <c r="O67" s="125"/>
      <c r="P67" s="140"/>
      <c r="Q67" s="140"/>
      <c r="R67" s="140"/>
      <c r="S67" s="140"/>
      <c r="T67" s="140"/>
      <c r="U67" s="24"/>
      <c r="V67" s="136"/>
      <c r="W67" s="133"/>
      <c r="X67" s="26"/>
      <c r="Y67" s="88"/>
      <c r="Z67" s="26"/>
      <c r="AA67" s="26"/>
      <c r="AB67" s="26"/>
      <c r="AC67" s="26"/>
      <c r="AD67" s="88"/>
      <c r="AE67" s="26"/>
      <c r="AF67" s="26"/>
      <c r="AG67" s="129"/>
      <c r="AH67" s="25"/>
      <c r="AI67" s="25"/>
    </row>
    <row r="68" spans="2:35" ht="15" customHeight="1" x14ac:dyDescent="0.25">
      <c r="B68" s="20"/>
      <c r="C68" s="83" t="s">
        <v>29</v>
      </c>
      <c r="E68" s="75"/>
      <c r="F68" s="14"/>
      <c r="G68" s="21"/>
      <c r="H68" s="22"/>
      <c r="I68" s="78">
        <f t="shared" si="7"/>
        <v>0</v>
      </c>
      <c r="J68" s="22">
        <f t="shared" si="8"/>
        <v>0</v>
      </c>
      <c r="K68" s="105">
        <f t="shared" si="6"/>
        <v>0</v>
      </c>
      <c r="L68" s="23"/>
      <c r="M68" s="85"/>
      <c r="N68" s="23"/>
      <c r="O68" s="125"/>
      <c r="P68" s="140"/>
      <c r="Q68" s="140"/>
      <c r="R68" s="140"/>
      <c r="S68" s="140"/>
      <c r="T68" s="140"/>
      <c r="U68" s="24"/>
      <c r="V68" s="136"/>
      <c r="W68" s="133"/>
      <c r="X68" s="26"/>
      <c r="Y68" s="88"/>
      <c r="Z68" s="26"/>
      <c r="AA68" s="26"/>
      <c r="AB68" s="26"/>
      <c r="AC68" s="26"/>
      <c r="AD68" s="88"/>
      <c r="AE68" s="26"/>
      <c r="AF68" s="26"/>
      <c r="AG68" s="129"/>
      <c r="AH68" s="25"/>
      <c r="AI68" s="25"/>
    </row>
    <row r="69" spans="2:35" ht="15" customHeight="1" x14ac:dyDescent="0.25">
      <c r="B69" s="20"/>
      <c r="C69" s="83"/>
      <c r="E69" s="75"/>
      <c r="F69" s="14"/>
      <c r="G69" s="21"/>
      <c r="H69" s="22"/>
      <c r="I69" s="78">
        <f t="shared" si="7"/>
        <v>0</v>
      </c>
      <c r="J69" s="22">
        <f t="shared" si="8"/>
        <v>0</v>
      </c>
      <c r="K69" s="105">
        <f t="shared" si="6"/>
        <v>0</v>
      </c>
      <c r="L69" s="23"/>
      <c r="M69" s="85"/>
      <c r="N69" s="23"/>
      <c r="O69" s="125"/>
      <c r="P69" s="140"/>
      <c r="Q69" s="140"/>
      <c r="R69" s="140"/>
      <c r="S69" s="140"/>
      <c r="T69" s="140"/>
      <c r="U69" s="24"/>
      <c r="V69" s="136"/>
      <c r="W69" s="133"/>
      <c r="X69" s="26"/>
      <c r="Y69" s="88"/>
      <c r="Z69" s="26"/>
      <c r="AA69" s="26"/>
      <c r="AB69" s="26"/>
      <c r="AC69" s="26"/>
      <c r="AD69" s="88"/>
      <c r="AE69" s="26"/>
      <c r="AF69" s="26"/>
      <c r="AG69" s="129"/>
      <c r="AH69" s="25"/>
      <c r="AI69" s="25"/>
    </row>
    <row r="70" spans="2:35" ht="15" customHeight="1" x14ac:dyDescent="0.25">
      <c r="B70" s="20"/>
      <c r="C70" s="83" t="s">
        <v>29</v>
      </c>
      <c r="E70" s="75"/>
      <c r="F70" s="14"/>
      <c r="G70" s="21"/>
      <c r="H70" s="22"/>
      <c r="I70" s="78">
        <f t="shared" si="7"/>
        <v>0</v>
      </c>
      <c r="J70" s="22">
        <f t="shared" si="8"/>
        <v>0</v>
      </c>
      <c r="K70" s="105">
        <f t="shared" si="6"/>
        <v>0</v>
      </c>
      <c r="L70" s="23"/>
      <c r="M70" s="85"/>
      <c r="N70" s="23"/>
      <c r="O70" s="125"/>
      <c r="P70" s="140"/>
      <c r="Q70" s="140"/>
      <c r="R70" s="140"/>
      <c r="S70" s="140"/>
      <c r="T70" s="140"/>
      <c r="U70" s="24"/>
      <c r="V70" s="136"/>
      <c r="W70" s="133"/>
      <c r="X70" s="26"/>
      <c r="Y70" s="88"/>
      <c r="Z70" s="26"/>
      <c r="AA70" s="26"/>
      <c r="AB70" s="26"/>
      <c r="AC70" s="26"/>
      <c r="AD70" s="88"/>
      <c r="AE70" s="26"/>
      <c r="AF70" s="26"/>
      <c r="AG70" s="129"/>
      <c r="AH70" s="25"/>
      <c r="AI70" s="25"/>
    </row>
    <row r="71" spans="2:35" ht="15" customHeight="1" x14ac:dyDescent="0.25">
      <c r="B71" s="20"/>
      <c r="C71" s="83"/>
      <c r="E71" s="75"/>
      <c r="F71" s="14"/>
      <c r="G71" s="21"/>
      <c r="H71" s="22"/>
      <c r="I71" s="78">
        <f t="shared" si="7"/>
        <v>0</v>
      </c>
      <c r="J71" s="22">
        <f t="shared" si="8"/>
        <v>0</v>
      </c>
      <c r="K71" s="105">
        <f t="shared" si="6"/>
        <v>0</v>
      </c>
      <c r="L71" s="23"/>
      <c r="M71" s="85"/>
      <c r="N71" s="23"/>
      <c r="O71" s="125"/>
      <c r="P71" s="140"/>
      <c r="Q71" s="140"/>
      <c r="R71" s="140"/>
      <c r="S71" s="140"/>
      <c r="T71" s="140"/>
      <c r="U71" s="24"/>
      <c r="V71" s="136"/>
      <c r="W71" s="133"/>
      <c r="X71" s="26"/>
      <c r="Y71" s="88"/>
      <c r="Z71" s="26"/>
      <c r="AA71" s="26"/>
      <c r="AB71" s="26"/>
      <c r="AC71" s="26"/>
      <c r="AD71" s="88"/>
      <c r="AE71" s="26"/>
      <c r="AF71" s="26"/>
      <c r="AG71" s="129"/>
      <c r="AH71" s="25"/>
      <c r="AI71" s="25"/>
    </row>
    <row r="72" spans="2:35" ht="15" customHeight="1" x14ac:dyDescent="0.25">
      <c r="B72" s="20"/>
      <c r="C72" s="83" t="s">
        <v>29</v>
      </c>
      <c r="E72" s="75"/>
      <c r="F72" s="14"/>
      <c r="G72" s="21"/>
      <c r="H72" s="22"/>
      <c r="I72" s="78">
        <f t="shared" si="7"/>
        <v>0</v>
      </c>
      <c r="J72" s="22">
        <f t="shared" si="8"/>
        <v>0</v>
      </c>
      <c r="K72" s="105">
        <f t="shared" si="6"/>
        <v>0</v>
      </c>
      <c r="L72" s="23"/>
      <c r="M72" s="85"/>
      <c r="N72" s="23"/>
      <c r="O72" s="125"/>
      <c r="P72" s="140"/>
      <c r="Q72" s="140"/>
      <c r="R72" s="140"/>
      <c r="S72" s="140"/>
      <c r="T72" s="140"/>
      <c r="U72" s="24"/>
      <c r="V72" s="136"/>
      <c r="W72" s="133"/>
      <c r="X72" s="26"/>
      <c r="Y72" s="88"/>
      <c r="Z72" s="26"/>
      <c r="AA72" s="26"/>
      <c r="AB72" s="26"/>
      <c r="AC72" s="26"/>
      <c r="AD72" s="88"/>
      <c r="AE72" s="26"/>
      <c r="AF72" s="26"/>
      <c r="AG72" s="129"/>
      <c r="AH72" s="25"/>
      <c r="AI72" s="25"/>
    </row>
    <row r="73" spans="2:35" ht="15" customHeight="1" x14ac:dyDescent="0.25">
      <c r="B73" s="20"/>
      <c r="C73" s="83"/>
      <c r="E73" s="75"/>
      <c r="F73" s="14"/>
      <c r="G73" s="21"/>
      <c r="H73" s="22"/>
      <c r="I73" s="78">
        <f t="shared" si="7"/>
        <v>0</v>
      </c>
      <c r="J73" s="22">
        <f t="shared" si="8"/>
        <v>0</v>
      </c>
      <c r="K73" s="105">
        <f t="shared" si="6"/>
        <v>0</v>
      </c>
      <c r="L73" s="23"/>
      <c r="M73" s="85"/>
      <c r="N73" s="23"/>
      <c r="O73" s="125"/>
      <c r="P73" s="140"/>
      <c r="Q73" s="140"/>
      <c r="R73" s="140"/>
      <c r="S73" s="140"/>
      <c r="T73" s="140"/>
      <c r="U73" s="24"/>
      <c r="V73" s="136"/>
      <c r="W73" s="133"/>
      <c r="X73" s="26"/>
      <c r="Y73" s="88"/>
      <c r="Z73" s="26"/>
      <c r="AA73" s="26"/>
      <c r="AB73" s="26"/>
      <c r="AC73" s="26"/>
      <c r="AD73" s="88"/>
      <c r="AE73" s="26"/>
      <c r="AF73" s="26"/>
      <c r="AG73" s="129"/>
      <c r="AH73" s="25"/>
      <c r="AI73" s="25"/>
    </row>
    <row r="74" spans="2:35" ht="15" customHeight="1" x14ac:dyDescent="0.25">
      <c r="B74" s="20"/>
      <c r="C74" s="83" t="s">
        <v>29</v>
      </c>
      <c r="E74" s="75"/>
      <c r="F74" s="14"/>
      <c r="G74" s="21"/>
      <c r="H74" s="22"/>
      <c r="I74" s="78">
        <f t="shared" si="7"/>
        <v>0</v>
      </c>
      <c r="J74" s="22">
        <f t="shared" si="8"/>
        <v>0</v>
      </c>
      <c r="K74" s="105">
        <f t="shared" si="6"/>
        <v>0</v>
      </c>
      <c r="L74" s="23"/>
      <c r="M74" s="85"/>
      <c r="N74" s="23"/>
      <c r="O74" s="125"/>
      <c r="P74" s="140"/>
      <c r="Q74" s="140"/>
      <c r="R74" s="140"/>
      <c r="S74" s="140"/>
      <c r="T74" s="140"/>
      <c r="U74" s="24"/>
      <c r="V74" s="136"/>
      <c r="W74" s="133"/>
      <c r="X74" s="26"/>
      <c r="Y74" s="88"/>
      <c r="Z74" s="26"/>
      <c r="AA74" s="26"/>
      <c r="AB74" s="26"/>
      <c r="AC74" s="26"/>
      <c r="AD74" s="88"/>
      <c r="AE74" s="26"/>
      <c r="AF74" s="26"/>
      <c r="AG74" s="129"/>
      <c r="AH74" s="25"/>
      <c r="AI74" s="25"/>
    </row>
    <row r="75" spans="2:35" ht="15" customHeight="1" x14ac:dyDescent="0.25">
      <c r="B75" s="20"/>
      <c r="C75" s="83"/>
      <c r="E75" s="75"/>
      <c r="F75" s="14"/>
      <c r="G75" s="21"/>
      <c r="H75" s="22"/>
      <c r="I75" s="78">
        <f t="shared" si="7"/>
        <v>0</v>
      </c>
      <c r="J75" s="22">
        <f t="shared" si="8"/>
        <v>0</v>
      </c>
      <c r="K75" s="105">
        <f t="shared" si="6"/>
        <v>0</v>
      </c>
      <c r="L75" s="23"/>
      <c r="M75" s="85"/>
      <c r="N75" s="23"/>
      <c r="O75" s="125"/>
      <c r="P75" s="140"/>
      <c r="Q75" s="140"/>
      <c r="R75" s="140"/>
      <c r="S75" s="140"/>
      <c r="T75" s="140"/>
      <c r="U75" s="24"/>
      <c r="V75" s="136"/>
      <c r="W75" s="133"/>
      <c r="X75" s="26"/>
      <c r="Y75" s="88"/>
      <c r="Z75" s="26"/>
      <c r="AA75" s="26"/>
      <c r="AB75" s="26"/>
      <c r="AC75" s="26"/>
      <c r="AD75" s="88"/>
      <c r="AE75" s="26"/>
      <c r="AF75" s="26"/>
      <c r="AG75" s="129"/>
      <c r="AH75" s="25"/>
      <c r="AI75" s="25"/>
    </row>
    <row r="76" spans="2:35" ht="15" customHeight="1" x14ac:dyDescent="0.25">
      <c r="B76" s="20"/>
      <c r="C76" s="83" t="s">
        <v>29</v>
      </c>
      <c r="E76" s="75"/>
      <c r="F76" s="14"/>
      <c r="G76" s="21"/>
      <c r="H76" s="22"/>
      <c r="I76" s="78">
        <f t="shared" si="7"/>
        <v>0</v>
      </c>
      <c r="J76" s="22">
        <f t="shared" si="8"/>
        <v>0</v>
      </c>
      <c r="K76" s="105">
        <f t="shared" si="6"/>
        <v>0</v>
      </c>
      <c r="L76" s="23"/>
      <c r="M76" s="85"/>
      <c r="N76" s="23"/>
      <c r="O76" s="125"/>
      <c r="P76" s="140"/>
      <c r="Q76" s="140"/>
      <c r="R76" s="140"/>
      <c r="S76" s="140"/>
      <c r="T76" s="140"/>
      <c r="U76" s="24"/>
      <c r="V76" s="136"/>
      <c r="W76" s="133"/>
      <c r="X76" s="26"/>
      <c r="Y76" s="88"/>
      <c r="Z76" s="26"/>
      <c r="AA76" s="26"/>
      <c r="AB76" s="26"/>
      <c r="AC76" s="26"/>
      <c r="AD76" s="88"/>
      <c r="AE76" s="26"/>
      <c r="AF76" s="26"/>
      <c r="AG76" s="129"/>
      <c r="AH76" s="25"/>
      <c r="AI76" s="25"/>
    </row>
    <row r="77" spans="2:35" ht="15" customHeight="1" x14ac:dyDescent="0.25">
      <c r="B77" s="20"/>
      <c r="C77" s="83"/>
      <c r="E77" s="75"/>
      <c r="F77" s="14"/>
      <c r="G77" s="21"/>
      <c r="H77" s="22"/>
      <c r="I77" s="78">
        <f t="shared" si="7"/>
        <v>0</v>
      </c>
      <c r="J77" s="22">
        <f t="shared" si="8"/>
        <v>0</v>
      </c>
      <c r="K77" s="105">
        <f t="shared" si="6"/>
        <v>0</v>
      </c>
      <c r="L77" s="23"/>
      <c r="M77" s="85"/>
      <c r="N77" s="23"/>
      <c r="O77" s="125"/>
      <c r="P77" s="140"/>
      <c r="Q77" s="140"/>
      <c r="R77" s="140"/>
      <c r="S77" s="140"/>
      <c r="T77" s="140"/>
      <c r="U77" s="24"/>
      <c r="V77" s="136"/>
      <c r="W77" s="133"/>
      <c r="X77" s="26"/>
      <c r="Y77" s="88"/>
      <c r="Z77" s="26"/>
      <c r="AA77" s="26"/>
      <c r="AB77" s="26"/>
      <c r="AC77" s="26"/>
      <c r="AD77" s="88"/>
      <c r="AE77" s="26"/>
      <c r="AF77" s="26"/>
      <c r="AG77" s="129"/>
      <c r="AH77" s="25"/>
      <c r="AI77" s="25"/>
    </row>
    <row r="78" spans="2:35" ht="15" customHeight="1" x14ac:dyDescent="0.25">
      <c r="B78" s="20"/>
      <c r="C78" s="83" t="s">
        <v>29</v>
      </c>
      <c r="E78" s="75"/>
      <c r="F78" s="14"/>
      <c r="G78" s="21"/>
      <c r="H78" s="22"/>
      <c r="I78" s="78">
        <f t="shared" si="7"/>
        <v>0</v>
      </c>
      <c r="J78" s="22">
        <f t="shared" si="8"/>
        <v>0</v>
      </c>
      <c r="K78" s="105">
        <f t="shared" si="6"/>
        <v>0</v>
      </c>
      <c r="L78" s="23"/>
      <c r="M78" s="85"/>
      <c r="N78" s="23"/>
      <c r="O78" s="125"/>
      <c r="P78" s="140"/>
      <c r="Q78" s="140"/>
      <c r="R78" s="140"/>
      <c r="S78" s="140"/>
      <c r="T78" s="140"/>
      <c r="U78" s="24"/>
      <c r="V78" s="136"/>
      <c r="W78" s="133"/>
      <c r="X78" s="26"/>
      <c r="Y78" s="88"/>
      <c r="Z78" s="26"/>
      <c r="AA78" s="26"/>
      <c r="AB78" s="26"/>
      <c r="AC78" s="26"/>
      <c r="AD78" s="88"/>
      <c r="AE78" s="26"/>
      <c r="AF78" s="26"/>
      <c r="AG78" s="129"/>
      <c r="AH78" s="25"/>
      <c r="AI78" s="25"/>
    </row>
    <row r="79" spans="2:35" ht="15" customHeight="1" x14ac:dyDescent="0.25">
      <c r="B79" s="20"/>
      <c r="C79" s="83"/>
      <c r="E79" s="75"/>
      <c r="F79" s="14"/>
      <c r="G79" s="21"/>
      <c r="H79" s="22"/>
      <c r="I79" s="78">
        <f t="shared" si="7"/>
        <v>0</v>
      </c>
      <c r="J79" s="22">
        <f t="shared" si="8"/>
        <v>0</v>
      </c>
      <c r="K79" s="105">
        <f t="shared" si="6"/>
        <v>0</v>
      </c>
      <c r="L79" s="23"/>
      <c r="M79" s="85"/>
      <c r="N79" s="23"/>
      <c r="O79" s="125"/>
      <c r="P79" s="140"/>
      <c r="Q79" s="140"/>
      <c r="R79" s="140"/>
      <c r="S79" s="140"/>
      <c r="T79" s="140"/>
      <c r="U79" s="24"/>
      <c r="V79" s="136"/>
      <c r="W79" s="133"/>
      <c r="X79" s="26"/>
      <c r="Y79" s="88"/>
      <c r="Z79" s="26"/>
      <c r="AA79" s="26"/>
      <c r="AB79" s="26"/>
      <c r="AC79" s="26"/>
      <c r="AD79" s="88"/>
      <c r="AE79" s="26"/>
      <c r="AF79" s="26"/>
      <c r="AG79" s="129"/>
      <c r="AH79" s="25"/>
      <c r="AI79" s="25"/>
    </row>
    <row r="80" spans="2:35" ht="15" customHeight="1" x14ac:dyDescent="0.25">
      <c r="B80" s="20"/>
      <c r="C80" s="83" t="s">
        <v>29</v>
      </c>
      <c r="E80" s="75"/>
      <c r="F80" s="14"/>
      <c r="G80" s="21"/>
      <c r="H80" s="22"/>
      <c r="I80" s="78">
        <f t="shared" si="7"/>
        <v>0</v>
      </c>
      <c r="J80" s="22">
        <f t="shared" si="8"/>
        <v>0</v>
      </c>
      <c r="K80" s="105">
        <f t="shared" si="6"/>
        <v>0</v>
      </c>
      <c r="L80" s="23"/>
      <c r="M80" s="85"/>
      <c r="N80" s="23"/>
      <c r="O80" s="125"/>
      <c r="P80" s="140"/>
      <c r="Q80" s="140"/>
      <c r="R80" s="140"/>
      <c r="S80" s="140"/>
      <c r="T80" s="140"/>
      <c r="U80" s="24"/>
      <c r="V80" s="136"/>
      <c r="W80" s="133"/>
      <c r="X80" s="26"/>
      <c r="Y80" s="88"/>
      <c r="Z80" s="26"/>
      <c r="AA80" s="26"/>
      <c r="AB80" s="26"/>
      <c r="AC80" s="26"/>
      <c r="AD80" s="88"/>
      <c r="AE80" s="26"/>
      <c r="AF80" s="26"/>
      <c r="AG80" s="129"/>
      <c r="AH80" s="25"/>
      <c r="AI80" s="25"/>
    </row>
    <row r="81" spans="2:35" ht="15" customHeight="1" x14ac:dyDescent="0.25">
      <c r="B81" s="20"/>
      <c r="C81" s="83"/>
      <c r="E81" s="75"/>
      <c r="F81" s="14"/>
      <c r="G81" s="21"/>
      <c r="H81" s="22"/>
      <c r="I81" s="78">
        <f t="shared" si="7"/>
        <v>0</v>
      </c>
      <c r="J81" s="22">
        <f t="shared" si="8"/>
        <v>0</v>
      </c>
      <c r="K81" s="105">
        <f t="shared" si="6"/>
        <v>0</v>
      </c>
      <c r="L81" s="23"/>
      <c r="M81" s="85"/>
      <c r="N81" s="23"/>
      <c r="O81" s="125"/>
      <c r="P81" s="140"/>
      <c r="Q81" s="140"/>
      <c r="R81" s="140"/>
      <c r="S81" s="140"/>
      <c r="T81" s="140"/>
      <c r="U81" s="24"/>
      <c r="V81" s="136"/>
      <c r="W81" s="133"/>
      <c r="X81" s="26"/>
      <c r="Y81" s="88"/>
      <c r="Z81" s="26"/>
      <c r="AA81" s="26"/>
      <c r="AB81" s="26"/>
      <c r="AC81" s="26"/>
      <c r="AD81" s="88"/>
      <c r="AE81" s="26"/>
      <c r="AF81" s="26"/>
      <c r="AG81" s="129"/>
      <c r="AH81" s="25"/>
      <c r="AI81" s="25"/>
    </row>
    <row r="82" spans="2:35" ht="15" customHeight="1" x14ac:dyDescent="0.25">
      <c r="B82" s="20"/>
      <c r="C82" s="83" t="s">
        <v>29</v>
      </c>
      <c r="E82" s="75"/>
      <c r="F82" s="14"/>
      <c r="G82" s="21"/>
      <c r="H82" s="22"/>
      <c r="I82" s="78">
        <f t="shared" si="7"/>
        <v>0</v>
      </c>
      <c r="J82" s="22">
        <f t="shared" si="8"/>
        <v>0</v>
      </c>
      <c r="K82" s="105">
        <f t="shared" si="6"/>
        <v>0</v>
      </c>
      <c r="L82" s="23"/>
      <c r="M82" s="85"/>
      <c r="N82" s="23"/>
      <c r="O82" s="125"/>
      <c r="P82" s="140"/>
      <c r="Q82" s="140"/>
      <c r="R82" s="140"/>
      <c r="S82" s="140"/>
      <c r="T82" s="140"/>
      <c r="U82" s="24"/>
      <c r="V82" s="136"/>
      <c r="W82" s="133"/>
      <c r="X82" s="26"/>
      <c r="Y82" s="88"/>
      <c r="Z82" s="26"/>
      <c r="AA82" s="26"/>
      <c r="AB82" s="26"/>
      <c r="AC82" s="26"/>
      <c r="AD82" s="88"/>
      <c r="AE82" s="26"/>
      <c r="AF82" s="26"/>
      <c r="AG82" s="129"/>
      <c r="AH82" s="25"/>
      <c r="AI82" s="25"/>
    </row>
    <row r="83" spans="2:35" ht="15" customHeight="1" x14ac:dyDescent="0.25">
      <c r="B83" s="20"/>
      <c r="C83" s="83"/>
      <c r="E83" s="75"/>
      <c r="F83" s="14"/>
      <c r="G83" s="21"/>
      <c r="H83" s="22"/>
      <c r="I83" s="78">
        <f t="shared" si="7"/>
        <v>0</v>
      </c>
      <c r="J83" s="22">
        <f t="shared" si="8"/>
        <v>0</v>
      </c>
      <c r="K83" s="105">
        <f t="shared" si="6"/>
        <v>0</v>
      </c>
      <c r="L83" s="23"/>
      <c r="M83" s="85"/>
      <c r="N83" s="23"/>
      <c r="O83" s="125"/>
      <c r="P83" s="140"/>
      <c r="Q83" s="140"/>
      <c r="R83" s="140"/>
      <c r="S83" s="140"/>
      <c r="T83" s="140"/>
      <c r="U83" s="24"/>
      <c r="V83" s="136"/>
      <c r="W83" s="133"/>
      <c r="X83" s="26"/>
      <c r="Y83" s="88"/>
      <c r="Z83" s="26"/>
      <c r="AA83" s="26"/>
      <c r="AB83" s="26"/>
      <c r="AC83" s="26"/>
      <c r="AD83" s="88"/>
      <c r="AE83" s="26"/>
      <c r="AF83" s="26"/>
      <c r="AG83" s="129"/>
      <c r="AH83" s="25"/>
      <c r="AI83" s="25"/>
    </row>
    <row r="84" spans="2:35" ht="15" customHeight="1" x14ac:dyDescent="0.25">
      <c r="B84" s="20"/>
      <c r="C84" s="83" t="s">
        <v>29</v>
      </c>
      <c r="E84" s="75"/>
      <c r="F84" s="14"/>
      <c r="G84" s="21"/>
      <c r="H84" s="22"/>
      <c r="I84" s="78">
        <f t="shared" si="7"/>
        <v>0</v>
      </c>
      <c r="J84" s="22">
        <f t="shared" si="8"/>
        <v>0</v>
      </c>
      <c r="K84" s="105">
        <f t="shared" si="6"/>
        <v>0</v>
      </c>
      <c r="L84" s="23"/>
      <c r="M84" s="85"/>
      <c r="N84" s="23"/>
      <c r="O84" s="125"/>
      <c r="P84" s="140"/>
      <c r="Q84" s="140"/>
      <c r="R84" s="140"/>
      <c r="S84" s="140"/>
      <c r="T84" s="140"/>
      <c r="U84" s="24"/>
      <c r="V84" s="136"/>
      <c r="W84" s="133"/>
      <c r="X84" s="26"/>
      <c r="Y84" s="88"/>
      <c r="Z84" s="26"/>
      <c r="AA84" s="26"/>
      <c r="AB84" s="26"/>
      <c r="AC84" s="26"/>
      <c r="AD84" s="88"/>
      <c r="AE84" s="26"/>
      <c r="AF84" s="26"/>
      <c r="AG84" s="129"/>
      <c r="AH84" s="25"/>
      <c r="AI84" s="25"/>
    </row>
    <row r="85" spans="2:35" ht="15" customHeight="1" x14ac:dyDescent="0.25">
      <c r="B85" s="20"/>
      <c r="C85" s="83"/>
      <c r="E85" s="75"/>
      <c r="F85" s="14"/>
      <c r="G85" s="21"/>
      <c r="H85" s="22"/>
      <c r="I85" s="78">
        <f t="shared" si="7"/>
        <v>0</v>
      </c>
      <c r="J85" s="22">
        <f t="shared" si="8"/>
        <v>0</v>
      </c>
      <c r="K85" s="105">
        <f t="shared" si="6"/>
        <v>0</v>
      </c>
      <c r="L85" s="23"/>
      <c r="M85" s="85"/>
      <c r="N85" s="23"/>
      <c r="O85" s="125"/>
      <c r="P85" s="140"/>
      <c r="Q85" s="140"/>
      <c r="R85" s="140"/>
      <c r="S85" s="140"/>
      <c r="T85" s="140"/>
      <c r="U85" s="24"/>
      <c r="V85" s="136"/>
      <c r="W85" s="133"/>
      <c r="X85" s="26"/>
      <c r="Y85" s="88"/>
      <c r="Z85" s="26"/>
      <c r="AA85" s="26"/>
      <c r="AB85" s="26"/>
      <c r="AC85" s="26"/>
      <c r="AD85" s="88"/>
      <c r="AE85" s="26"/>
      <c r="AF85" s="26"/>
      <c r="AG85" s="129"/>
      <c r="AH85" s="25"/>
      <c r="AI85" s="25"/>
    </row>
    <row r="86" spans="2:35" ht="15" customHeight="1" x14ac:dyDescent="0.25">
      <c r="B86" s="20"/>
      <c r="C86" s="83" t="s">
        <v>29</v>
      </c>
      <c r="E86" s="75"/>
      <c r="F86" s="14"/>
      <c r="G86" s="21"/>
      <c r="H86" s="22"/>
      <c r="I86" s="78">
        <f t="shared" si="7"/>
        <v>0</v>
      </c>
      <c r="J86" s="22">
        <f t="shared" si="8"/>
        <v>0</v>
      </c>
      <c r="K86" s="105">
        <f t="shared" si="6"/>
        <v>0</v>
      </c>
      <c r="L86" s="23"/>
      <c r="M86" s="85"/>
      <c r="N86" s="23"/>
      <c r="O86" s="125"/>
      <c r="P86" s="140"/>
      <c r="Q86" s="140"/>
      <c r="R86" s="140"/>
      <c r="S86" s="140"/>
      <c r="T86" s="140"/>
      <c r="U86" s="24"/>
      <c r="V86" s="136"/>
      <c r="W86" s="133"/>
      <c r="X86" s="26"/>
      <c r="Y86" s="88"/>
      <c r="Z86" s="26"/>
      <c r="AA86" s="26"/>
      <c r="AB86" s="26"/>
      <c r="AC86" s="26"/>
      <c r="AD86" s="88"/>
      <c r="AE86" s="26"/>
      <c r="AF86" s="26"/>
      <c r="AG86" s="129"/>
      <c r="AH86" s="25"/>
      <c r="AI86" s="25"/>
    </row>
    <row r="87" spans="2:35" ht="15" customHeight="1" x14ac:dyDescent="0.25">
      <c r="B87" s="20"/>
      <c r="C87" s="83"/>
      <c r="E87" s="75"/>
      <c r="F87" s="14"/>
      <c r="G87" s="21"/>
      <c r="H87" s="22"/>
      <c r="I87" s="78">
        <f t="shared" si="7"/>
        <v>0</v>
      </c>
      <c r="J87" s="22">
        <f t="shared" si="8"/>
        <v>0</v>
      </c>
      <c r="K87" s="105">
        <f t="shared" ref="K87:K92" si="9">SUM(M87,N87,L87,T87,X87,Y87,Z87,AA87,AC87,AD87,AE87,AF87,AI87)</f>
        <v>0</v>
      </c>
      <c r="L87" s="23"/>
      <c r="M87" s="85"/>
      <c r="N87" s="23"/>
      <c r="O87" s="125"/>
      <c r="P87" s="140"/>
      <c r="Q87" s="140"/>
      <c r="R87" s="140"/>
      <c r="S87" s="140"/>
      <c r="T87" s="140"/>
      <c r="U87" s="24"/>
      <c r="V87" s="136"/>
      <c r="W87" s="133"/>
      <c r="X87" s="26"/>
      <c r="Y87" s="88"/>
      <c r="Z87" s="26"/>
      <c r="AA87" s="26"/>
      <c r="AB87" s="26"/>
      <c r="AC87" s="26"/>
      <c r="AD87" s="88"/>
      <c r="AE87" s="26"/>
      <c r="AF87" s="26"/>
      <c r="AG87" s="129"/>
      <c r="AH87" s="25"/>
      <c r="AI87" s="25"/>
    </row>
    <row r="88" spans="2:35" ht="15" customHeight="1" x14ac:dyDescent="0.25">
      <c r="B88" s="20"/>
      <c r="C88" s="83" t="s">
        <v>29</v>
      </c>
      <c r="E88" s="75"/>
      <c r="F88" s="14"/>
      <c r="G88" s="21"/>
      <c r="H88" s="22"/>
      <c r="I88" s="78">
        <f t="shared" ref="I88:I92" si="10">H88-J88</f>
        <v>0</v>
      </c>
      <c r="J88" s="22">
        <f t="shared" si="8"/>
        <v>0</v>
      </c>
      <c r="K88" s="105">
        <f t="shared" si="9"/>
        <v>0</v>
      </c>
      <c r="L88" s="23"/>
      <c r="M88" s="85"/>
      <c r="N88" s="23"/>
      <c r="O88" s="125"/>
      <c r="P88" s="140"/>
      <c r="Q88" s="140"/>
      <c r="R88" s="140"/>
      <c r="S88" s="140"/>
      <c r="T88" s="140"/>
      <c r="U88" s="24"/>
      <c r="V88" s="136"/>
      <c r="W88" s="133"/>
      <c r="X88" s="26"/>
      <c r="Y88" s="88"/>
      <c r="Z88" s="26"/>
      <c r="AA88" s="26"/>
      <c r="AB88" s="26"/>
      <c r="AC88" s="26"/>
      <c r="AD88" s="88"/>
      <c r="AE88" s="26"/>
      <c r="AF88" s="26"/>
      <c r="AG88" s="129"/>
      <c r="AH88" s="25"/>
      <c r="AI88" s="25"/>
    </row>
    <row r="89" spans="2:35" ht="15" customHeight="1" x14ac:dyDescent="0.25">
      <c r="B89" s="20"/>
      <c r="C89" s="83"/>
      <c r="E89" s="75"/>
      <c r="F89" s="14"/>
      <c r="G89" s="21"/>
      <c r="H89" s="22"/>
      <c r="I89" s="78">
        <f t="shared" si="10"/>
        <v>0</v>
      </c>
      <c r="J89" s="22">
        <f t="shared" si="8"/>
        <v>0</v>
      </c>
      <c r="K89" s="105">
        <f t="shared" si="9"/>
        <v>0</v>
      </c>
      <c r="L89" s="23"/>
      <c r="M89" s="85"/>
      <c r="N89" s="23"/>
      <c r="O89" s="125"/>
      <c r="P89" s="140"/>
      <c r="Q89" s="140"/>
      <c r="R89" s="140"/>
      <c r="S89" s="140"/>
      <c r="T89" s="140"/>
      <c r="U89" s="24"/>
      <c r="V89" s="136"/>
      <c r="W89" s="133"/>
      <c r="X89" s="26"/>
      <c r="Y89" s="88"/>
      <c r="Z89" s="26"/>
      <c r="AA89" s="26"/>
      <c r="AB89" s="26"/>
      <c r="AC89" s="26"/>
      <c r="AD89" s="88"/>
      <c r="AE89" s="26"/>
      <c r="AF89" s="26"/>
      <c r="AG89" s="129"/>
      <c r="AH89" s="25"/>
      <c r="AI89" s="25"/>
    </row>
    <row r="90" spans="2:35" ht="15" customHeight="1" x14ac:dyDescent="0.25">
      <c r="B90" s="20"/>
      <c r="C90" s="83" t="s">
        <v>29</v>
      </c>
      <c r="E90" s="75"/>
      <c r="F90" s="14"/>
      <c r="G90" s="21"/>
      <c r="H90" s="22"/>
      <c r="I90" s="78">
        <f t="shared" si="10"/>
        <v>0</v>
      </c>
      <c r="J90" s="22">
        <f t="shared" si="8"/>
        <v>0</v>
      </c>
      <c r="K90" s="105">
        <f t="shared" si="9"/>
        <v>0</v>
      </c>
      <c r="L90" s="23"/>
      <c r="M90" s="85"/>
      <c r="N90" s="23"/>
      <c r="O90" s="125"/>
      <c r="P90" s="140"/>
      <c r="Q90" s="140"/>
      <c r="R90" s="140"/>
      <c r="S90" s="140"/>
      <c r="T90" s="140"/>
      <c r="U90" s="24"/>
      <c r="V90" s="136"/>
      <c r="W90" s="133"/>
      <c r="X90" s="26"/>
      <c r="Y90" s="88"/>
      <c r="Z90" s="26"/>
      <c r="AA90" s="26"/>
      <c r="AB90" s="26"/>
      <c r="AC90" s="26"/>
      <c r="AD90" s="88"/>
      <c r="AE90" s="26"/>
      <c r="AF90" s="26"/>
      <c r="AG90" s="129"/>
      <c r="AH90" s="25"/>
      <c r="AI90" s="25"/>
    </row>
    <row r="91" spans="2:35" ht="15" customHeight="1" x14ac:dyDescent="0.25">
      <c r="B91" s="20"/>
      <c r="C91" s="83"/>
      <c r="E91" s="75"/>
      <c r="F91" s="14"/>
      <c r="G91" s="21"/>
      <c r="H91" s="22"/>
      <c r="I91" s="78">
        <f t="shared" si="10"/>
        <v>0</v>
      </c>
      <c r="J91" s="22">
        <f t="shared" si="8"/>
        <v>0</v>
      </c>
      <c r="K91" s="105">
        <f t="shared" si="9"/>
        <v>0</v>
      </c>
      <c r="L91" s="23"/>
      <c r="M91" s="85"/>
      <c r="N91" s="23"/>
      <c r="O91" s="125"/>
      <c r="P91" s="140"/>
      <c r="Q91" s="140"/>
      <c r="R91" s="140"/>
      <c r="S91" s="140"/>
      <c r="T91" s="140"/>
      <c r="U91" s="24"/>
      <c r="V91" s="136"/>
      <c r="W91" s="133"/>
      <c r="X91" s="26"/>
      <c r="Y91" s="88"/>
      <c r="Z91" s="26"/>
      <c r="AA91" s="26"/>
      <c r="AB91" s="26"/>
      <c r="AC91" s="26"/>
      <c r="AD91" s="88"/>
      <c r="AE91" s="26"/>
      <c r="AF91" s="26"/>
      <c r="AG91" s="129"/>
      <c r="AH91" s="25"/>
      <c r="AI91" s="25"/>
    </row>
    <row r="92" spans="2:35" ht="15" customHeight="1" x14ac:dyDescent="0.25">
      <c r="B92" s="20"/>
      <c r="C92" s="83" t="s">
        <v>29</v>
      </c>
      <c r="E92" s="75"/>
      <c r="F92" s="14"/>
      <c r="G92" s="21"/>
      <c r="H92" s="22"/>
      <c r="I92" s="78">
        <f t="shared" si="10"/>
        <v>0</v>
      </c>
      <c r="J92" s="22">
        <f t="shared" si="8"/>
        <v>0</v>
      </c>
      <c r="K92" s="105">
        <f t="shared" si="9"/>
        <v>0</v>
      </c>
      <c r="L92" s="23"/>
      <c r="M92" s="85"/>
      <c r="N92" s="23"/>
      <c r="O92" s="125"/>
      <c r="P92" s="140"/>
      <c r="Q92" s="140"/>
      <c r="R92" s="140"/>
      <c r="S92" s="140"/>
      <c r="T92" s="140"/>
      <c r="U92" s="24"/>
      <c r="V92" s="136"/>
      <c r="W92" s="133"/>
      <c r="X92" s="26"/>
      <c r="Y92" s="88"/>
      <c r="Z92" s="26"/>
      <c r="AA92" s="26"/>
      <c r="AB92" s="26"/>
      <c r="AC92" s="26"/>
      <c r="AD92" s="88"/>
      <c r="AE92" s="26"/>
      <c r="AF92" s="26"/>
      <c r="AG92" s="129"/>
      <c r="AH92" s="25"/>
      <c r="AI92" s="25"/>
    </row>
    <row r="93" spans="2:35" ht="15" customHeight="1" x14ac:dyDescent="0.25">
      <c r="B93" s="20"/>
      <c r="C93" s="83"/>
      <c r="E93" s="75"/>
      <c r="F93" s="14"/>
      <c r="G93" s="21"/>
      <c r="H93" s="22"/>
      <c r="I93" s="78">
        <f t="shared" ref="I93:I105" si="11">H93-J93</f>
        <v>0</v>
      </c>
      <c r="J93" s="22">
        <f t="shared" ref="J93:J105" si="12">SUM(L93:AI93)</f>
        <v>0</v>
      </c>
      <c r="K93" s="105">
        <f t="shared" ref="K93:K103" si="13">SUM(M93,N93,L93,T93,X93,Y93,Z93,AA93,AC93,AD93,AE93,AF93,AI93)</f>
        <v>0</v>
      </c>
      <c r="L93" s="23"/>
      <c r="M93" s="85"/>
      <c r="N93" s="23"/>
      <c r="O93" s="125"/>
      <c r="P93" s="140"/>
      <c r="Q93" s="140"/>
      <c r="R93" s="140"/>
      <c r="S93" s="140"/>
      <c r="T93" s="140"/>
      <c r="U93" s="24"/>
      <c r="V93" s="136"/>
      <c r="W93" s="133"/>
      <c r="X93" s="26"/>
      <c r="Y93" s="88"/>
      <c r="Z93" s="26"/>
      <c r="AA93" s="26"/>
      <c r="AB93" s="26"/>
      <c r="AC93" s="26"/>
      <c r="AD93" s="88"/>
      <c r="AE93" s="26"/>
      <c r="AF93" s="26"/>
      <c r="AG93" s="129"/>
      <c r="AH93" s="25"/>
      <c r="AI93" s="25"/>
    </row>
    <row r="94" spans="2:35" ht="15" customHeight="1" x14ac:dyDescent="0.25">
      <c r="B94" s="20"/>
      <c r="C94" s="83" t="s">
        <v>29</v>
      </c>
      <c r="E94" s="75"/>
      <c r="F94" s="14"/>
      <c r="G94" s="21"/>
      <c r="H94" s="22"/>
      <c r="I94" s="78">
        <f t="shared" si="11"/>
        <v>0</v>
      </c>
      <c r="J94" s="22">
        <f t="shared" si="12"/>
        <v>0</v>
      </c>
      <c r="K94" s="105">
        <f t="shared" si="13"/>
        <v>0</v>
      </c>
      <c r="L94" s="23"/>
      <c r="M94" s="85"/>
      <c r="N94" s="23"/>
      <c r="O94" s="125"/>
      <c r="P94" s="140"/>
      <c r="Q94" s="140"/>
      <c r="R94" s="140"/>
      <c r="S94" s="140"/>
      <c r="T94" s="140"/>
      <c r="U94" s="24"/>
      <c r="V94" s="136"/>
      <c r="W94" s="133"/>
      <c r="X94" s="26"/>
      <c r="Y94" s="88"/>
      <c r="Z94" s="26"/>
      <c r="AA94" s="26"/>
      <c r="AB94" s="26"/>
      <c r="AC94" s="26"/>
      <c r="AD94" s="88"/>
      <c r="AE94" s="26"/>
      <c r="AF94" s="26"/>
      <c r="AG94" s="129"/>
      <c r="AH94" s="25"/>
      <c r="AI94" s="25"/>
    </row>
    <row r="95" spans="2:35" ht="15" customHeight="1" x14ac:dyDescent="0.25">
      <c r="B95" s="20"/>
      <c r="C95" s="83"/>
      <c r="E95" s="75"/>
      <c r="F95" s="14"/>
      <c r="G95" s="21"/>
      <c r="H95" s="22"/>
      <c r="I95" s="78">
        <f t="shared" si="11"/>
        <v>0</v>
      </c>
      <c r="J95" s="22">
        <f t="shared" si="12"/>
        <v>0</v>
      </c>
      <c r="K95" s="105">
        <f t="shared" si="13"/>
        <v>0</v>
      </c>
      <c r="L95" s="23"/>
      <c r="M95" s="85"/>
      <c r="N95" s="23"/>
      <c r="O95" s="125"/>
      <c r="P95" s="140"/>
      <c r="Q95" s="140"/>
      <c r="R95" s="140"/>
      <c r="S95" s="140"/>
      <c r="T95" s="140"/>
      <c r="U95" s="24"/>
      <c r="V95" s="136"/>
      <c r="W95" s="133"/>
      <c r="X95" s="26"/>
      <c r="Y95" s="88"/>
      <c r="Z95" s="26"/>
      <c r="AA95" s="26"/>
      <c r="AB95" s="26"/>
      <c r="AC95" s="26"/>
      <c r="AD95" s="88"/>
      <c r="AE95" s="26"/>
      <c r="AF95" s="26"/>
      <c r="AG95" s="129"/>
      <c r="AH95" s="25"/>
      <c r="AI95" s="25"/>
    </row>
    <row r="96" spans="2:35" ht="15" customHeight="1" x14ac:dyDescent="0.25">
      <c r="B96" s="20"/>
      <c r="C96" s="83" t="s">
        <v>29</v>
      </c>
      <c r="E96" s="75"/>
      <c r="F96" s="14"/>
      <c r="G96" s="21"/>
      <c r="H96" s="22"/>
      <c r="I96" s="78">
        <f t="shared" si="11"/>
        <v>0</v>
      </c>
      <c r="J96" s="22">
        <f t="shared" si="12"/>
        <v>0</v>
      </c>
      <c r="K96" s="105">
        <f t="shared" si="13"/>
        <v>0</v>
      </c>
      <c r="L96" s="23"/>
      <c r="M96" s="85"/>
      <c r="N96" s="23"/>
      <c r="O96" s="125"/>
      <c r="P96" s="140"/>
      <c r="Q96" s="140"/>
      <c r="R96" s="140"/>
      <c r="S96" s="140"/>
      <c r="T96" s="140"/>
      <c r="U96" s="24"/>
      <c r="V96" s="136"/>
      <c r="W96" s="133"/>
      <c r="X96" s="26"/>
      <c r="Y96" s="88"/>
      <c r="Z96" s="26"/>
      <c r="AA96" s="26"/>
      <c r="AB96" s="26"/>
      <c r="AC96" s="26"/>
      <c r="AD96" s="88"/>
      <c r="AE96" s="26"/>
      <c r="AF96" s="26"/>
      <c r="AG96" s="129"/>
      <c r="AH96" s="25"/>
      <c r="AI96" s="25"/>
    </row>
    <row r="97" spans="2:35" ht="15" customHeight="1" x14ac:dyDescent="0.25">
      <c r="B97" s="20"/>
      <c r="C97" s="83"/>
      <c r="E97" s="75"/>
      <c r="F97" s="14"/>
      <c r="G97" s="21"/>
      <c r="H97" s="22"/>
      <c r="I97" s="78">
        <f t="shared" si="11"/>
        <v>0</v>
      </c>
      <c r="J97" s="22">
        <f t="shared" si="12"/>
        <v>0</v>
      </c>
      <c r="K97" s="105">
        <f t="shared" si="13"/>
        <v>0</v>
      </c>
      <c r="L97" s="23"/>
      <c r="M97" s="85"/>
      <c r="N97" s="23"/>
      <c r="O97" s="125"/>
      <c r="P97" s="140"/>
      <c r="Q97" s="140"/>
      <c r="R97" s="140"/>
      <c r="S97" s="140"/>
      <c r="T97" s="140"/>
      <c r="U97" s="24"/>
      <c r="V97" s="136"/>
      <c r="W97" s="133"/>
      <c r="X97" s="26"/>
      <c r="Y97" s="88"/>
      <c r="Z97" s="26"/>
      <c r="AA97" s="26"/>
      <c r="AB97" s="26"/>
      <c r="AC97" s="26"/>
      <c r="AD97" s="88"/>
      <c r="AE97" s="26"/>
      <c r="AF97" s="26"/>
      <c r="AG97" s="129"/>
      <c r="AH97" s="25"/>
      <c r="AI97" s="25"/>
    </row>
    <row r="98" spans="2:35" ht="15" customHeight="1" x14ac:dyDescent="0.25">
      <c r="B98" s="20"/>
      <c r="C98" s="83" t="s">
        <v>29</v>
      </c>
      <c r="E98" s="75"/>
      <c r="F98" s="14"/>
      <c r="G98" s="21"/>
      <c r="H98" s="22"/>
      <c r="I98" s="78">
        <f t="shared" si="11"/>
        <v>0</v>
      </c>
      <c r="J98" s="22">
        <f t="shared" si="12"/>
        <v>0</v>
      </c>
      <c r="K98" s="105">
        <f t="shared" si="13"/>
        <v>0</v>
      </c>
      <c r="L98" s="23"/>
      <c r="M98" s="85"/>
      <c r="N98" s="23"/>
      <c r="O98" s="125"/>
      <c r="P98" s="140"/>
      <c r="Q98" s="140"/>
      <c r="R98" s="140"/>
      <c r="S98" s="140"/>
      <c r="T98" s="140"/>
      <c r="U98" s="24"/>
      <c r="V98" s="136"/>
      <c r="W98" s="133"/>
      <c r="X98" s="26"/>
      <c r="Y98" s="88"/>
      <c r="Z98" s="26"/>
      <c r="AA98" s="26"/>
      <c r="AB98" s="26"/>
      <c r="AC98" s="26"/>
      <c r="AD98" s="88"/>
      <c r="AE98" s="26"/>
      <c r="AF98" s="26"/>
      <c r="AG98" s="129"/>
      <c r="AH98" s="25"/>
      <c r="AI98" s="25"/>
    </row>
    <row r="99" spans="2:35" ht="15" customHeight="1" x14ac:dyDescent="0.25">
      <c r="B99" s="20"/>
      <c r="C99" s="83"/>
      <c r="E99" s="75"/>
      <c r="F99" s="14"/>
      <c r="G99" s="21"/>
      <c r="H99" s="22"/>
      <c r="I99" s="78">
        <f t="shared" si="11"/>
        <v>0</v>
      </c>
      <c r="J99" s="22">
        <f t="shared" si="12"/>
        <v>0</v>
      </c>
      <c r="K99" s="105">
        <f t="shared" si="13"/>
        <v>0</v>
      </c>
      <c r="L99" s="23"/>
      <c r="M99" s="85"/>
      <c r="N99" s="23"/>
      <c r="O99" s="125"/>
      <c r="P99" s="140"/>
      <c r="Q99" s="140"/>
      <c r="R99" s="140"/>
      <c r="S99" s="140"/>
      <c r="T99" s="140"/>
      <c r="U99" s="24"/>
      <c r="V99" s="136"/>
      <c r="W99" s="133"/>
      <c r="X99" s="26"/>
      <c r="Y99" s="88"/>
      <c r="Z99" s="26"/>
      <c r="AA99" s="26"/>
      <c r="AB99" s="26"/>
      <c r="AC99" s="26"/>
      <c r="AD99" s="88"/>
      <c r="AE99" s="26"/>
      <c r="AF99" s="26"/>
      <c r="AG99" s="129"/>
      <c r="AH99" s="25"/>
      <c r="AI99" s="25"/>
    </row>
    <row r="100" spans="2:35" ht="15" customHeight="1" x14ac:dyDescent="0.25">
      <c r="B100" s="20"/>
      <c r="C100" s="83" t="s">
        <v>29</v>
      </c>
      <c r="E100" s="75"/>
      <c r="F100" s="14"/>
      <c r="G100" s="21"/>
      <c r="H100" s="22"/>
      <c r="I100" s="78">
        <f t="shared" si="11"/>
        <v>0</v>
      </c>
      <c r="J100" s="22">
        <f t="shared" si="12"/>
        <v>0</v>
      </c>
      <c r="K100" s="105">
        <f t="shared" si="13"/>
        <v>0</v>
      </c>
      <c r="L100" s="23"/>
      <c r="M100" s="85"/>
      <c r="N100" s="23"/>
      <c r="O100" s="125"/>
      <c r="P100" s="140"/>
      <c r="Q100" s="140"/>
      <c r="R100" s="140"/>
      <c r="S100" s="140"/>
      <c r="T100" s="140"/>
      <c r="U100" s="24"/>
      <c r="V100" s="136"/>
      <c r="W100" s="133"/>
      <c r="X100" s="26"/>
      <c r="Y100" s="88"/>
      <c r="Z100" s="26"/>
      <c r="AA100" s="26"/>
      <c r="AB100" s="26"/>
      <c r="AC100" s="26"/>
      <c r="AD100" s="88"/>
      <c r="AE100" s="26"/>
      <c r="AF100" s="26"/>
      <c r="AG100" s="129"/>
      <c r="AH100" s="25"/>
      <c r="AI100" s="25"/>
    </row>
    <row r="101" spans="2:35" ht="15" customHeight="1" x14ac:dyDescent="0.25">
      <c r="B101" s="20"/>
      <c r="C101" s="83"/>
      <c r="E101" s="75"/>
      <c r="F101" s="14"/>
      <c r="G101" s="21"/>
      <c r="H101" s="22"/>
      <c r="I101" s="78">
        <f t="shared" si="11"/>
        <v>0</v>
      </c>
      <c r="J101" s="22">
        <f t="shared" si="12"/>
        <v>0</v>
      </c>
      <c r="K101" s="105">
        <f t="shared" si="13"/>
        <v>0</v>
      </c>
      <c r="L101" s="23"/>
      <c r="M101" s="85"/>
      <c r="N101" s="23"/>
      <c r="O101" s="125"/>
      <c r="P101" s="140"/>
      <c r="Q101" s="140"/>
      <c r="R101" s="140"/>
      <c r="S101" s="140"/>
      <c r="T101" s="140"/>
      <c r="U101" s="24"/>
      <c r="V101" s="136"/>
      <c r="W101" s="133"/>
      <c r="X101" s="26"/>
      <c r="Y101" s="88"/>
      <c r="Z101" s="26"/>
      <c r="AA101" s="26"/>
      <c r="AB101" s="26"/>
      <c r="AC101" s="26"/>
      <c r="AD101" s="88"/>
      <c r="AE101" s="26"/>
      <c r="AF101" s="26"/>
      <c r="AG101" s="129"/>
      <c r="AH101" s="25"/>
      <c r="AI101" s="25"/>
    </row>
    <row r="102" spans="2:35" ht="15" customHeight="1" x14ac:dyDescent="0.25">
      <c r="B102" s="20"/>
      <c r="C102" s="83" t="s">
        <v>29</v>
      </c>
      <c r="E102" s="75"/>
      <c r="F102" s="14"/>
      <c r="G102" s="21"/>
      <c r="H102" s="22"/>
      <c r="I102" s="78">
        <f t="shared" si="11"/>
        <v>0</v>
      </c>
      <c r="J102" s="22">
        <f t="shared" si="12"/>
        <v>0</v>
      </c>
      <c r="K102" s="105">
        <f t="shared" si="13"/>
        <v>0</v>
      </c>
      <c r="L102" s="23"/>
      <c r="M102" s="85"/>
      <c r="N102" s="23"/>
      <c r="O102" s="125"/>
      <c r="P102" s="140"/>
      <c r="Q102" s="140"/>
      <c r="R102" s="140"/>
      <c r="S102" s="140"/>
      <c r="T102" s="140"/>
      <c r="U102" s="24"/>
      <c r="V102" s="136"/>
      <c r="W102" s="133"/>
      <c r="X102" s="26"/>
      <c r="Y102" s="88"/>
      <c r="Z102" s="26"/>
      <c r="AA102" s="26"/>
      <c r="AB102" s="26"/>
      <c r="AC102" s="26"/>
      <c r="AD102" s="88"/>
      <c r="AE102" s="26"/>
      <c r="AF102" s="26"/>
      <c r="AG102" s="129"/>
      <c r="AH102" s="25"/>
      <c r="AI102" s="25"/>
    </row>
    <row r="103" spans="2:35" ht="15" customHeight="1" x14ac:dyDescent="0.25">
      <c r="B103" s="20"/>
      <c r="C103" s="83"/>
      <c r="E103" s="75"/>
      <c r="F103" s="14"/>
      <c r="G103" s="21"/>
      <c r="H103" s="22"/>
      <c r="I103" s="78">
        <f t="shared" si="11"/>
        <v>0</v>
      </c>
      <c r="J103" s="22">
        <f t="shared" si="12"/>
        <v>0</v>
      </c>
      <c r="K103" s="105">
        <f t="shared" si="13"/>
        <v>0</v>
      </c>
      <c r="L103" s="23"/>
      <c r="M103" s="85"/>
      <c r="N103" s="23"/>
      <c r="O103" s="125"/>
      <c r="P103" s="140"/>
      <c r="Q103" s="140"/>
      <c r="R103" s="140"/>
      <c r="S103" s="140"/>
      <c r="T103" s="140"/>
      <c r="U103" s="24"/>
      <c r="V103" s="136"/>
      <c r="W103" s="133"/>
      <c r="X103" s="26"/>
      <c r="Y103" s="88"/>
      <c r="Z103" s="26"/>
      <c r="AA103" s="26"/>
      <c r="AB103" s="26"/>
      <c r="AC103" s="26"/>
      <c r="AD103" s="88"/>
      <c r="AE103" s="26"/>
      <c r="AF103" s="26"/>
      <c r="AG103" s="129"/>
      <c r="AH103" s="25"/>
      <c r="AI103" s="25"/>
    </row>
    <row r="104" spans="2:35" ht="15" customHeight="1" x14ac:dyDescent="0.25">
      <c r="B104" s="20"/>
      <c r="C104" s="83" t="s">
        <v>29</v>
      </c>
      <c r="E104" s="75"/>
      <c r="F104" s="14"/>
      <c r="G104" s="21"/>
      <c r="H104" s="22"/>
      <c r="I104" s="78">
        <f t="shared" si="11"/>
        <v>0</v>
      </c>
      <c r="J104" s="22">
        <f t="shared" si="12"/>
        <v>0</v>
      </c>
      <c r="K104" s="105">
        <f t="shared" ref="K104:K105" si="14">SUM(M104,N104,L104,T104,X104,Y104,Z104,AA104,AC104,AD104,AE104,AF104,AI104)</f>
        <v>0</v>
      </c>
      <c r="L104" s="23"/>
      <c r="M104" s="85"/>
      <c r="N104" s="23"/>
      <c r="O104" s="125"/>
      <c r="P104" s="140"/>
      <c r="Q104" s="140"/>
      <c r="R104" s="140"/>
      <c r="S104" s="140"/>
      <c r="T104" s="140"/>
      <c r="U104" s="24"/>
      <c r="V104" s="136"/>
      <c r="W104" s="133"/>
      <c r="X104" s="26"/>
      <c r="Y104" s="88"/>
      <c r="Z104" s="26"/>
      <c r="AA104" s="26"/>
      <c r="AB104" s="26"/>
      <c r="AC104" s="26"/>
      <c r="AD104" s="88"/>
      <c r="AE104" s="26"/>
      <c r="AF104" s="26"/>
      <c r="AG104" s="129"/>
      <c r="AH104" s="25"/>
      <c r="AI104" s="25"/>
    </row>
    <row r="105" spans="2:35" ht="15" customHeight="1" x14ac:dyDescent="0.25">
      <c r="B105" s="20"/>
      <c r="C105" s="83"/>
      <c r="E105" s="75"/>
      <c r="F105" s="14"/>
      <c r="G105" s="21"/>
      <c r="H105" s="22"/>
      <c r="I105" s="78">
        <f t="shared" si="11"/>
        <v>0</v>
      </c>
      <c r="J105" s="22">
        <f t="shared" si="12"/>
        <v>0</v>
      </c>
      <c r="K105" s="105">
        <f t="shared" si="14"/>
        <v>0</v>
      </c>
      <c r="L105" s="23"/>
      <c r="M105" s="85"/>
      <c r="N105" s="23"/>
      <c r="O105" s="125"/>
      <c r="P105" s="140"/>
      <c r="Q105" s="140"/>
      <c r="R105" s="140"/>
      <c r="S105" s="140"/>
      <c r="T105" s="140"/>
      <c r="U105" s="24"/>
      <c r="V105" s="136"/>
      <c r="W105" s="133"/>
      <c r="X105" s="26"/>
      <c r="Y105" s="88"/>
      <c r="Z105" s="26"/>
      <c r="AA105" s="26"/>
      <c r="AB105" s="26"/>
      <c r="AC105" s="26"/>
      <c r="AD105" s="88"/>
      <c r="AE105" s="26"/>
      <c r="AF105" s="26"/>
      <c r="AG105" s="129"/>
      <c r="AH105" s="25"/>
      <c r="AI105" s="25"/>
    </row>
  </sheetData>
  <mergeCells count="1">
    <mergeCell ref="Z1:AC1"/>
  </mergeCells>
  <pageMargins left="0" right="0" top="0.5" bottom="0.25" header="0.25" footer="0"/>
  <pageSetup fitToWidth="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44"/>
  <sheetViews>
    <sheetView topLeftCell="A9" workbookViewId="0">
      <selection activeCell="G44" sqref="G44"/>
    </sheetView>
  </sheetViews>
  <sheetFormatPr defaultRowHeight="13.2" x14ac:dyDescent="0.25"/>
  <cols>
    <col min="1" max="2" width="8.88671875" style="29"/>
    <col min="3" max="3" width="23.44140625" style="29" customWidth="1"/>
    <col min="4" max="4" width="9.109375" style="30" customWidth="1"/>
    <col min="5" max="5" width="9.109375" style="31" customWidth="1"/>
    <col min="6" max="6" width="21" style="29" customWidth="1"/>
    <col min="7" max="258" width="8.88671875" style="29"/>
    <col min="259" max="259" width="23.44140625" style="29" customWidth="1"/>
    <col min="260" max="261" width="9.109375" style="29" customWidth="1"/>
    <col min="262" max="262" width="21" style="29" customWidth="1"/>
    <col min="263" max="514" width="8.88671875" style="29"/>
    <col min="515" max="515" width="23.44140625" style="29" customWidth="1"/>
    <col min="516" max="517" width="9.109375" style="29" customWidth="1"/>
    <col min="518" max="518" width="21" style="29" customWidth="1"/>
    <col min="519" max="770" width="8.88671875" style="29"/>
    <col min="771" max="771" width="23.44140625" style="29" customWidth="1"/>
    <col min="772" max="773" width="9.109375" style="29" customWidth="1"/>
    <col min="774" max="774" width="21" style="29" customWidth="1"/>
    <col min="775" max="1026" width="8.88671875" style="29"/>
    <col min="1027" max="1027" width="23.44140625" style="29" customWidth="1"/>
    <col min="1028" max="1029" width="9.109375" style="29" customWidth="1"/>
    <col min="1030" max="1030" width="21" style="29" customWidth="1"/>
    <col min="1031" max="1282" width="8.88671875" style="29"/>
    <col min="1283" max="1283" width="23.44140625" style="29" customWidth="1"/>
    <col min="1284" max="1285" width="9.109375" style="29" customWidth="1"/>
    <col min="1286" max="1286" width="21" style="29" customWidth="1"/>
    <col min="1287" max="1538" width="8.88671875" style="29"/>
    <col min="1539" max="1539" width="23.44140625" style="29" customWidth="1"/>
    <col min="1540" max="1541" width="9.109375" style="29" customWidth="1"/>
    <col min="1542" max="1542" width="21" style="29" customWidth="1"/>
    <col min="1543" max="1794" width="8.88671875" style="29"/>
    <col min="1795" max="1795" width="23.44140625" style="29" customWidth="1"/>
    <col min="1796" max="1797" width="9.109375" style="29" customWidth="1"/>
    <col min="1798" max="1798" width="21" style="29" customWidth="1"/>
    <col min="1799" max="2050" width="8.88671875" style="29"/>
    <col min="2051" max="2051" width="23.44140625" style="29" customWidth="1"/>
    <col min="2052" max="2053" width="9.109375" style="29" customWidth="1"/>
    <col min="2054" max="2054" width="21" style="29" customWidth="1"/>
    <col min="2055" max="2306" width="8.88671875" style="29"/>
    <col min="2307" max="2307" width="23.44140625" style="29" customWidth="1"/>
    <col min="2308" max="2309" width="9.109375" style="29" customWidth="1"/>
    <col min="2310" max="2310" width="21" style="29" customWidth="1"/>
    <col min="2311" max="2562" width="8.88671875" style="29"/>
    <col min="2563" max="2563" width="23.44140625" style="29" customWidth="1"/>
    <col min="2564" max="2565" width="9.109375" style="29" customWidth="1"/>
    <col min="2566" max="2566" width="21" style="29" customWidth="1"/>
    <col min="2567" max="2818" width="8.88671875" style="29"/>
    <col min="2819" max="2819" width="23.44140625" style="29" customWidth="1"/>
    <col min="2820" max="2821" width="9.109375" style="29" customWidth="1"/>
    <col min="2822" max="2822" width="21" style="29" customWidth="1"/>
    <col min="2823" max="3074" width="8.88671875" style="29"/>
    <col min="3075" max="3075" width="23.44140625" style="29" customWidth="1"/>
    <col min="3076" max="3077" width="9.109375" style="29" customWidth="1"/>
    <col min="3078" max="3078" width="21" style="29" customWidth="1"/>
    <col min="3079" max="3330" width="8.88671875" style="29"/>
    <col min="3331" max="3331" width="23.44140625" style="29" customWidth="1"/>
    <col min="3332" max="3333" width="9.109375" style="29" customWidth="1"/>
    <col min="3334" max="3334" width="21" style="29" customWidth="1"/>
    <col min="3335" max="3586" width="8.88671875" style="29"/>
    <col min="3587" max="3587" width="23.44140625" style="29" customWidth="1"/>
    <col min="3588" max="3589" width="9.109375" style="29" customWidth="1"/>
    <col min="3590" max="3590" width="21" style="29" customWidth="1"/>
    <col min="3591" max="3842" width="8.88671875" style="29"/>
    <col min="3843" max="3843" width="23.44140625" style="29" customWidth="1"/>
    <col min="3844" max="3845" width="9.109375" style="29" customWidth="1"/>
    <col min="3846" max="3846" width="21" style="29" customWidth="1"/>
    <col min="3847" max="4098" width="8.88671875" style="29"/>
    <col min="4099" max="4099" width="23.44140625" style="29" customWidth="1"/>
    <col min="4100" max="4101" width="9.109375" style="29" customWidth="1"/>
    <col min="4102" max="4102" width="21" style="29" customWidth="1"/>
    <col min="4103" max="4354" width="8.88671875" style="29"/>
    <col min="4355" max="4355" width="23.44140625" style="29" customWidth="1"/>
    <col min="4356" max="4357" width="9.109375" style="29" customWidth="1"/>
    <col min="4358" max="4358" width="21" style="29" customWidth="1"/>
    <col min="4359" max="4610" width="8.88671875" style="29"/>
    <col min="4611" max="4611" width="23.44140625" style="29" customWidth="1"/>
    <col min="4612" max="4613" width="9.109375" style="29" customWidth="1"/>
    <col min="4614" max="4614" width="21" style="29" customWidth="1"/>
    <col min="4615" max="4866" width="8.88671875" style="29"/>
    <col min="4867" max="4867" width="23.44140625" style="29" customWidth="1"/>
    <col min="4868" max="4869" width="9.109375" style="29" customWidth="1"/>
    <col min="4870" max="4870" width="21" style="29" customWidth="1"/>
    <col min="4871" max="5122" width="8.88671875" style="29"/>
    <col min="5123" max="5123" width="23.44140625" style="29" customWidth="1"/>
    <col min="5124" max="5125" width="9.109375" style="29" customWidth="1"/>
    <col min="5126" max="5126" width="21" style="29" customWidth="1"/>
    <col min="5127" max="5378" width="8.88671875" style="29"/>
    <col min="5379" max="5379" width="23.44140625" style="29" customWidth="1"/>
    <col min="5380" max="5381" width="9.109375" style="29" customWidth="1"/>
    <col min="5382" max="5382" width="21" style="29" customWidth="1"/>
    <col min="5383" max="5634" width="8.88671875" style="29"/>
    <col min="5635" max="5635" width="23.44140625" style="29" customWidth="1"/>
    <col min="5636" max="5637" width="9.109375" style="29" customWidth="1"/>
    <col min="5638" max="5638" width="21" style="29" customWidth="1"/>
    <col min="5639" max="5890" width="8.88671875" style="29"/>
    <col min="5891" max="5891" width="23.44140625" style="29" customWidth="1"/>
    <col min="5892" max="5893" width="9.109375" style="29" customWidth="1"/>
    <col min="5894" max="5894" width="21" style="29" customWidth="1"/>
    <col min="5895" max="6146" width="8.88671875" style="29"/>
    <col min="6147" max="6147" width="23.44140625" style="29" customWidth="1"/>
    <col min="6148" max="6149" width="9.109375" style="29" customWidth="1"/>
    <col min="6150" max="6150" width="21" style="29" customWidth="1"/>
    <col min="6151" max="6402" width="8.88671875" style="29"/>
    <col min="6403" max="6403" width="23.44140625" style="29" customWidth="1"/>
    <col min="6404" max="6405" width="9.109375" style="29" customWidth="1"/>
    <col min="6406" max="6406" width="21" style="29" customWidth="1"/>
    <col min="6407" max="6658" width="8.88671875" style="29"/>
    <col min="6659" max="6659" width="23.44140625" style="29" customWidth="1"/>
    <col min="6660" max="6661" width="9.109375" style="29" customWidth="1"/>
    <col min="6662" max="6662" width="21" style="29" customWidth="1"/>
    <col min="6663" max="6914" width="8.88671875" style="29"/>
    <col min="6915" max="6915" width="23.44140625" style="29" customWidth="1"/>
    <col min="6916" max="6917" width="9.109375" style="29" customWidth="1"/>
    <col min="6918" max="6918" width="21" style="29" customWidth="1"/>
    <col min="6919" max="7170" width="8.88671875" style="29"/>
    <col min="7171" max="7171" width="23.44140625" style="29" customWidth="1"/>
    <col min="7172" max="7173" width="9.109375" style="29" customWidth="1"/>
    <col min="7174" max="7174" width="21" style="29" customWidth="1"/>
    <col min="7175" max="7426" width="8.88671875" style="29"/>
    <col min="7427" max="7427" width="23.44140625" style="29" customWidth="1"/>
    <col min="7428" max="7429" width="9.109375" style="29" customWidth="1"/>
    <col min="7430" max="7430" width="21" style="29" customWidth="1"/>
    <col min="7431" max="7682" width="8.88671875" style="29"/>
    <col min="7683" max="7683" width="23.44140625" style="29" customWidth="1"/>
    <col min="7684" max="7685" width="9.109375" style="29" customWidth="1"/>
    <col min="7686" max="7686" width="21" style="29" customWidth="1"/>
    <col min="7687" max="7938" width="8.88671875" style="29"/>
    <col min="7939" max="7939" width="23.44140625" style="29" customWidth="1"/>
    <col min="7940" max="7941" width="9.109375" style="29" customWidth="1"/>
    <col min="7942" max="7942" width="21" style="29" customWidth="1"/>
    <col min="7943" max="8194" width="8.88671875" style="29"/>
    <col min="8195" max="8195" width="23.44140625" style="29" customWidth="1"/>
    <col min="8196" max="8197" width="9.109375" style="29" customWidth="1"/>
    <col min="8198" max="8198" width="21" style="29" customWidth="1"/>
    <col min="8199" max="8450" width="8.88671875" style="29"/>
    <col min="8451" max="8451" width="23.44140625" style="29" customWidth="1"/>
    <col min="8452" max="8453" width="9.109375" style="29" customWidth="1"/>
    <col min="8454" max="8454" width="21" style="29" customWidth="1"/>
    <col min="8455" max="8706" width="8.88671875" style="29"/>
    <col min="8707" max="8707" width="23.44140625" style="29" customWidth="1"/>
    <col min="8708" max="8709" width="9.109375" style="29" customWidth="1"/>
    <col min="8710" max="8710" width="21" style="29" customWidth="1"/>
    <col min="8711" max="8962" width="8.88671875" style="29"/>
    <col min="8963" max="8963" width="23.44140625" style="29" customWidth="1"/>
    <col min="8964" max="8965" width="9.109375" style="29" customWidth="1"/>
    <col min="8966" max="8966" width="21" style="29" customWidth="1"/>
    <col min="8967" max="9218" width="8.88671875" style="29"/>
    <col min="9219" max="9219" width="23.44140625" style="29" customWidth="1"/>
    <col min="9220" max="9221" width="9.109375" style="29" customWidth="1"/>
    <col min="9222" max="9222" width="21" style="29" customWidth="1"/>
    <col min="9223" max="9474" width="8.88671875" style="29"/>
    <col min="9475" max="9475" width="23.44140625" style="29" customWidth="1"/>
    <col min="9476" max="9477" width="9.109375" style="29" customWidth="1"/>
    <col min="9478" max="9478" width="21" style="29" customWidth="1"/>
    <col min="9479" max="9730" width="8.88671875" style="29"/>
    <col min="9731" max="9731" width="23.44140625" style="29" customWidth="1"/>
    <col min="9732" max="9733" width="9.109375" style="29" customWidth="1"/>
    <col min="9734" max="9734" width="21" style="29" customWidth="1"/>
    <col min="9735" max="9986" width="8.88671875" style="29"/>
    <col min="9987" max="9987" width="23.44140625" style="29" customWidth="1"/>
    <col min="9988" max="9989" width="9.109375" style="29" customWidth="1"/>
    <col min="9990" max="9990" width="21" style="29" customWidth="1"/>
    <col min="9991" max="10242" width="8.88671875" style="29"/>
    <col min="10243" max="10243" width="23.44140625" style="29" customWidth="1"/>
    <col min="10244" max="10245" width="9.109375" style="29" customWidth="1"/>
    <col min="10246" max="10246" width="21" style="29" customWidth="1"/>
    <col min="10247" max="10498" width="8.88671875" style="29"/>
    <col min="10499" max="10499" width="23.44140625" style="29" customWidth="1"/>
    <col min="10500" max="10501" width="9.109375" style="29" customWidth="1"/>
    <col min="10502" max="10502" width="21" style="29" customWidth="1"/>
    <col min="10503" max="10754" width="8.88671875" style="29"/>
    <col min="10755" max="10755" width="23.44140625" style="29" customWidth="1"/>
    <col min="10756" max="10757" width="9.109375" style="29" customWidth="1"/>
    <col min="10758" max="10758" width="21" style="29" customWidth="1"/>
    <col min="10759" max="11010" width="8.88671875" style="29"/>
    <col min="11011" max="11011" width="23.44140625" style="29" customWidth="1"/>
    <col min="11012" max="11013" width="9.109375" style="29" customWidth="1"/>
    <col min="11014" max="11014" width="21" style="29" customWidth="1"/>
    <col min="11015" max="11266" width="8.88671875" style="29"/>
    <col min="11267" max="11267" width="23.44140625" style="29" customWidth="1"/>
    <col min="11268" max="11269" width="9.109375" style="29" customWidth="1"/>
    <col min="11270" max="11270" width="21" style="29" customWidth="1"/>
    <col min="11271" max="11522" width="8.88671875" style="29"/>
    <col min="11523" max="11523" width="23.44140625" style="29" customWidth="1"/>
    <col min="11524" max="11525" width="9.109375" style="29" customWidth="1"/>
    <col min="11526" max="11526" width="21" style="29" customWidth="1"/>
    <col min="11527" max="11778" width="8.88671875" style="29"/>
    <col min="11779" max="11779" width="23.44140625" style="29" customWidth="1"/>
    <col min="11780" max="11781" width="9.109375" style="29" customWidth="1"/>
    <col min="11782" max="11782" width="21" style="29" customWidth="1"/>
    <col min="11783" max="12034" width="8.88671875" style="29"/>
    <col min="12035" max="12035" width="23.44140625" style="29" customWidth="1"/>
    <col min="12036" max="12037" width="9.109375" style="29" customWidth="1"/>
    <col min="12038" max="12038" width="21" style="29" customWidth="1"/>
    <col min="12039" max="12290" width="8.88671875" style="29"/>
    <col min="12291" max="12291" width="23.44140625" style="29" customWidth="1"/>
    <col min="12292" max="12293" width="9.109375" style="29" customWidth="1"/>
    <col min="12294" max="12294" width="21" style="29" customWidth="1"/>
    <col min="12295" max="12546" width="8.88671875" style="29"/>
    <col min="12547" max="12547" width="23.44140625" style="29" customWidth="1"/>
    <col min="12548" max="12549" width="9.109375" style="29" customWidth="1"/>
    <col min="12550" max="12550" width="21" style="29" customWidth="1"/>
    <col min="12551" max="12802" width="8.88671875" style="29"/>
    <col min="12803" max="12803" width="23.44140625" style="29" customWidth="1"/>
    <col min="12804" max="12805" width="9.109375" style="29" customWidth="1"/>
    <col min="12806" max="12806" width="21" style="29" customWidth="1"/>
    <col min="12807" max="13058" width="8.88671875" style="29"/>
    <col min="13059" max="13059" width="23.44140625" style="29" customWidth="1"/>
    <col min="13060" max="13061" width="9.109375" style="29" customWidth="1"/>
    <col min="13062" max="13062" width="21" style="29" customWidth="1"/>
    <col min="13063" max="13314" width="8.88671875" style="29"/>
    <col min="13315" max="13315" width="23.44140625" style="29" customWidth="1"/>
    <col min="13316" max="13317" width="9.109375" style="29" customWidth="1"/>
    <col min="13318" max="13318" width="21" style="29" customWidth="1"/>
    <col min="13319" max="13570" width="8.88671875" style="29"/>
    <col min="13571" max="13571" width="23.44140625" style="29" customWidth="1"/>
    <col min="13572" max="13573" width="9.109375" style="29" customWidth="1"/>
    <col min="13574" max="13574" width="21" style="29" customWidth="1"/>
    <col min="13575" max="13826" width="8.88671875" style="29"/>
    <col min="13827" max="13827" width="23.44140625" style="29" customWidth="1"/>
    <col min="13828" max="13829" width="9.109375" style="29" customWidth="1"/>
    <col min="13830" max="13830" width="21" style="29" customWidth="1"/>
    <col min="13831" max="14082" width="8.88671875" style="29"/>
    <col min="14083" max="14083" width="23.44140625" style="29" customWidth="1"/>
    <col min="14084" max="14085" width="9.109375" style="29" customWidth="1"/>
    <col min="14086" max="14086" width="21" style="29" customWidth="1"/>
    <col min="14087" max="14338" width="8.88671875" style="29"/>
    <col min="14339" max="14339" width="23.44140625" style="29" customWidth="1"/>
    <col min="14340" max="14341" width="9.109375" style="29" customWidth="1"/>
    <col min="14342" max="14342" width="21" style="29" customWidth="1"/>
    <col min="14343" max="14594" width="8.88671875" style="29"/>
    <col min="14595" max="14595" width="23.44140625" style="29" customWidth="1"/>
    <col min="14596" max="14597" width="9.109375" style="29" customWidth="1"/>
    <col min="14598" max="14598" width="21" style="29" customWidth="1"/>
    <col min="14599" max="14850" width="8.88671875" style="29"/>
    <col min="14851" max="14851" width="23.44140625" style="29" customWidth="1"/>
    <col min="14852" max="14853" width="9.109375" style="29" customWidth="1"/>
    <col min="14854" max="14854" width="21" style="29" customWidth="1"/>
    <col min="14855" max="15106" width="8.88671875" style="29"/>
    <col min="15107" max="15107" width="23.44140625" style="29" customWidth="1"/>
    <col min="15108" max="15109" width="9.109375" style="29" customWidth="1"/>
    <col min="15110" max="15110" width="21" style="29" customWidth="1"/>
    <col min="15111" max="15362" width="8.88671875" style="29"/>
    <col min="15363" max="15363" width="23.44140625" style="29" customWidth="1"/>
    <col min="15364" max="15365" width="9.109375" style="29" customWidth="1"/>
    <col min="15366" max="15366" width="21" style="29" customWidth="1"/>
    <col min="15367" max="15618" width="8.88671875" style="29"/>
    <col min="15619" max="15619" width="23.44140625" style="29" customWidth="1"/>
    <col min="15620" max="15621" width="9.109375" style="29" customWidth="1"/>
    <col min="15622" max="15622" width="21" style="29" customWidth="1"/>
    <col min="15623" max="15874" width="8.88671875" style="29"/>
    <col min="15875" max="15875" width="23.44140625" style="29" customWidth="1"/>
    <col min="15876" max="15877" width="9.109375" style="29" customWidth="1"/>
    <col min="15878" max="15878" width="21" style="29" customWidth="1"/>
    <col min="15879" max="16130" width="8.88671875" style="29"/>
    <col min="16131" max="16131" width="23.44140625" style="29" customWidth="1"/>
    <col min="16132" max="16133" width="9.109375" style="29" customWidth="1"/>
    <col min="16134" max="16134" width="21" style="29" customWidth="1"/>
    <col min="16135" max="16384" width="8.88671875" style="29"/>
  </cols>
  <sheetData>
    <row r="1" spans="2:12" ht="13.8" thickBot="1" x14ac:dyDescent="0.3"/>
    <row r="2" spans="2:12" ht="13.8" thickBot="1" x14ac:dyDescent="0.3">
      <c r="B2" s="32"/>
      <c r="C2" s="33"/>
      <c r="D2" s="34" t="s">
        <v>34</v>
      </c>
      <c r="E2" s="35"/>
      <c r="F2" s="33"/>
      <c r="G2" s="36"/>
    </row>
    <row r="3" spans="2:12" x14ac:dyDescent="0.25">
      <c r="B3" s="37"/>
      <c r="C3" s="38" t="s">
        <v>35</v>
      </c>
      <c r="E3" s="31">
        <v>225</v>
      </c>
      <c r="F3" s="67" t="s">
        <v>36</v>
      </c>
      <c r="G3" s="39"/>
    </row>
    <row r="4" spans="2:12" x14ac:dyDescent="0.25">
      <c r="B4" s="37"/>
      <c r="E4" s="31">
        <v>390</v>
      </c>
      <c r="F4" s="29" t="s">
        <v>37</v>
      </c>
      <c r="G4" s="39"/>
      <c r="I4" s="29" t="s">
        <v>38</v>
      </c>
      <c r="L4" s="29">
        <f>6*65</f>
        <v>390</v>
      </c>
    </row>
    <row r="5" spans="2:12" x14ac:dyDescent="0.25">
      <c r="B5" s="37"/>
      <c r="E5" s="31">
        <v>225</v>
      </c>
      <c r="F5" s="29" t="s">
        <v>39</v>
      </c>
      <c r="G5" s="39"/>
      <c r="I5" s="29">
        <f>SUM(E3:E7)</f>
        <v>1280</v>
      </c>
    </row>
    <row r="6" spans="2:12" x14ac:dyDescent="0.25">
      <c r="B6" s="37"/>
      <c r="C6" s="38"/>
      <c r="D6" s="30">
        <f>SUM(E3:E6)</f>
        <v>1230</v>
      </c>
      <c r="E6" s="31">
        <v>390</v>
      </c>
      <c r="F6" s="29" t="s">
        <v>40</v>
      </c>
      <c r="G6" s="39"/>
      <c r="L6" s="29">
        <f>6*65</f>
        <v>390</v>
      </c>
    </row>
    <row r="7" spans="2:12" x14ac:dyDescent="0.25">
      <c r="B7" s="37"/>
      <c r="C7" s="38"/>
      <c r="E7" s="31">
        <v>50</v>
      </c>
      <c r="F7" s="67" t="s">
        <v>41</v>
      </c>
      <c r="G7" s="39"/>
    </row>
    <row r="8" spans="2:12" x14ac:dyDescent="0.25">
      <c r="B8" s="37"/>
      <c r="E8" s="31">
        <v>500</v>
      </c>
      <c r="F8" s="29" t="s">
        <v>42</v>
      </c>
      <c r="G8" s="39"/>
    </row>
    <row r="9" spans="2:12" x14ac:dyDescent="0.25">
      <c r="B9" s="37"/>
      <c r="D9" s="40">
        <f>E9/454</f>
        <v>3.9207048458149778</v>
      </c>
      <c r="E9" s="41">
        <f>SUM(E3:E8)</f>
        <v>1780</v>
      </c>
      <c r="F9" s="38" t="s">
        <v>43</v>
      </c>
      <c r="G9" s="39"/>
    </row>
    <row r="10" spans="2:12" ht="1.95" customHeight="1" x14ac:dyDescent="0.25">
      <c r="B10" s="42"/>
      <c r="C10" s="43"/>
      <c r="D10" s="44"/>
      <c r="E10" s="45"/>
      <c r="F10" s="46"/>
      <c r="G10" s="47"/>
    </row>
    <row r="11" spans="2:12" x14ac:dyDescent="0.25">
      <c r="B11" s="66" t="s">
        <v>44</v>
      </c>
      <c r="C11" s="38" t="s">
        <v>14</v>
      </c>
      <c r="E11" s="31">
        <v>1100</v>
      </c>
      <c r="G11" s="39"/>
      <c r="L11" s="29">
        <f>1400/454</f>
        <v>3.0837004405286343</v>
      </c>
    </row>
    <row r="12" spans="2:12" x14ac:dyDescent="0.25">
      <c r="B12" s="37"/>
      <c r="C12" s="67" t="s">
        <v>42</v>
      </c>
      <c r="E12" s="31">
        <v>300</v>
      </c>
      <c r="G12" s="39"/>
    </row>
    <row r="13" spans="2:12" x14ac:dyDescent="0.25">
      <c r="B13" s="37"/>
      <c r="G13" s="39"/>
      <c r="L13" s="29" t="s">
        <v>27</v>
      </c>
    </row>
    <row r="14" spans="2:12" x14ac:dyDescent="0.25">
      <c r="B14" s="37"/>
      <c r="D14" s="40">
        <f>E14/454</f>
        <v>3.0837004405286343</v>
      </c>
      <c r="E14" s="41">
        <f>SUM(E11:E13)</f>
        <v>1400</v>
      </c>
      <c r="F14" s="38" t="s">
        <v>43</v>
      </c>
      <c r="G14" s="39"/>
    </row>
    <row r="15" spans="2:12" ht="1.95" customHeight="1" x14ac:dyDescent="0.25">
      <c r="B15" s="42"/>
      <c r="C15" s="43"/>
      <c r="D15" s="44"/>
      <c r="E15" s="45"/>
      <c r="F15" s="46"/>
      <c r="G15" s="47"/>
    </row>
    <row r="16" spans="2:12" x14ac:dyDescent="0.25">
      <c r="B16" s="66" t="s">
        <v>44</v>
      </c>
      <c r="C16" s="38" t="s">
        <v>45</v>
      </c>
      <c r="E16" s="31">
        <v>420</v>
      </c>
      <c r="G16" s="39"/>
    </row>
    <row r="17" spans="2:12" x14ac:dyDescent="0.25">
      <c r="B17" s="37"/>
      <c r="C17" s="67" t="s">
        <v>42</v>
      </c>
      <c r="E17" s="31">
        <v>150</v>
      </c>
      <c r="G17" s="39"/>
    </row>
    <row r="18" spans="2:12" x14ac:dyDescent="0.25">
      <c r="B18" s="37"/>
      <c r="G18" s="39"/>
      <c r="L18" s="29" t="s">
        <v>27</v>
      </c>
    </row>
    <row r="19" spans="2:12" ht="13.8" thickBot="1" x14ac:dyDescent="0.3">
      <c r="B19" s="68"/>
      <c r="C19" s="69"/>
      <c r="D19" s="70">
        <f>E19/454</f>
        <v>1.2555066079295154</v>
      </c>
      <c r="E19" s="71">
        <v>570</v>
      </c>
      <c r="F19" s="72" t="s">
        <v>43</v>
      </c>
      <c r="G19" s="73"/>
    </row>
    <row r="20" spans="2:12" ht="13.8" thickTop="1" x14ac:dyDescent="0.25">
      <c r="B20" s="37"/>
      <c r="C20" s="38" t="s">
        <v>12</v>
      </c>
      <c r="D20" s="30">
        <v>6.44</v>
      </c>
      <c r="E20" s="31">
        <v>3000</v>
      </c>
      <c r="F20" s="29" t="s">
        <v>12</v>
      </c>
      <c r="G20" s="39"/>
    </row>
    <row r="21" spans="2:12" x14ac:dyDescent="0.25">
      <c r="B21" s="37"/>
      <c r="C21" s="38"/>
      <c r="E21" s="31">
        <v>500</v>
      </c>
      <c r="F21" s="29" t="s">
        <v>46</v>
      </c>
      <c r="G21" s="39"/>
      <c r="J21" s="29" t="s">
        <v>27</v>
      </c>
    </row>
    <row r="22" spans="2:12" x14ac:dyDescent="0.25">
      <c r="B22" s="48"/>
      <c r="C22" s="49" t="s">
        <v>47</v>
      </c>
      <c r="D22" s="50">
        <v>7.82</v>
      </c>
      <c r="E22" s="51">
        <v>3500</v>
      </c>
      <c r="F22" s="52" t="s">
        <v>43</v>
      </c>
      <c r="G22" s="53"/>
    </row>
    <row r="23" spans="2:12" ht="1.95" customHeight="1" x14ac:dyDescent="0.25">
      <c r="B23" s="42"/>
      <c r="C23" s="43"/>
      <c r="D23" s="44"/>
      <c r="E23" s="45"/>
      <c r="F23" s="46"/>
      <c r="G23" s="47"/>
    </row>
    <row r="24" spans="2:12" x14ac:dyDescent="0.25">
      <c r="B24" s="54"/>
      <c r="C24" s="55" t="s">
        <v>48</v>
      </c>
      <c r="D24" s="56"/>
      <c r="E24" s="57">
        <v>100</v>
      </c>
      <c r="F24" s="58" t="s">
        <v>49</v>
      </c>
      <c r="G24" s="59"/>
    </row>
    <row r="25" spans="2:12" x14ac:dyDescent="0.25">
      <c r="B25" s="37"/>
      <c r="C25" s="38"/>
      <c r="E25" s="31">
        <v>100</v>
      </c>
      <c r="F25" s="67" t="s">
        <v>50</v>
      </c>
      <c r="G25" s="39"/>
    </row>
    <row r="26" spans="2:12" x14ac:dyDescent="0.25">
      <c r="B26" s="37"/>
      <c r="C26" s="29" t="s">
        <v>51</v>
      </c>
      <c r="D26" s="30">
        <f>200/454</f>
        <v>0.44052863436123346</v>
      </c>
      <c r="E26" s="41">
        <v>200</v>
      </c>
      <c r="F26" s="38" t="s">
        <v>43</v>
      </c>
      <c r="G26" s="39"/>
      <c r="K26" s="29" t="s">
        <v>27</v>
      </c>
    </row>
    <row r="27" spans="2:12" ht="1.95" customHeight="1" x14ac:dyDescent="0.25">
      <c r="B27" s="42"/>
      <c r="C27" s="43"/>
      <c r="D27" s="44"/>
      <c r="E27" s="45"/>
      <c r="F27" s="46"/>
      <c r="G27" s="47"/>
    </row>
    <row r="28" spans="2:12" x14ac:dyDescent="0.25">
      <c r="B28" s="54"/>
      <c r="C28" s="55" t="s">
        <v>52</v>
      </c>
      <c r="D28" s="56"/>
      <c r="E28" s="57">
        <v>75</v>
      </c>
      <c r="F28" s="58" t="s">
        <v>49</v>
      </c>
      <c r="G28" s="59"/>
      <c r="J28" s="29" t="s">
        <v>27</v>
      </c>
    </row>
    <row r="29" spans="2:12" x14ac:dyDescent="0.25">
      <c r="B29" s="37"/>
      <c r="C29" s="29" t="s">
        <v>51</v>
      </c>
      <c r="E29" s="41">
        <v>75</v>
      </c>
      <c r="F29" s="38" t="s">
        <v>43</v>
      </c>
      <c r="G29" s="39"/>
    </row>
    <row r="30" spans="2:12" ht="1.95" customHeight="1" x14ac:dyDescent="0.25">
      <c r="B30" s="42"/>
      <c r="C30" s="43"/>
      <c r="D30" s="44"/>
      <c r="E30" s="45"/>
      <c r="F30" s="46"/>
      <c r="G30" s="47"/>
    </row>
    <row r="31" spans="2:12" ht="1.95" customHeight="1" x14ac:dyDescent="0.25">
      <c r="B31" s="42"/>
      <c r="C31" s="43"/>
      <c r="D31" s="44"/>
      <c r="E31" s="45"/>
      <c r="F31" s="46"/>
      <c r="G31" s="47"/>
    </row>
    <row r="32" spans="2:12" ht="1.95" customHeight="1" x14ac:dyDescent="0.25">
      <c r="B32" s="42"/>
      <c r="C32" s="43"/>
      <c r="D32" s="44"/>
      <c r="E32" s="45"/>
      <c r="F32" s="46"/>
      <c r="G32" s="47"/>
    </row>
    <row r="33" spans="2:7" ht="1.95" customHeight="1" x14ac:dyDescent="0.25">
      <c r="B33" s="42"/>
      <c r="C33" s="43"/>
      <c r="D33" s="44"/>
      <c r="E33" s="45"/>
      <c r="F33" s="46"/>
      <c r="G33" s="47"/>
    </row>
    <row r="34" spans="2:7" x14ac:dyDescent="0.25">
      <c r="B34" s="37"/>
      <c r="C34" s="38" t="s">
        <v>53</v>
      </c>
      <c r="D34" s="40">
        <v>2.4229074889867843</v>
      </c>
      <c r="E34" s="31">
        <v>200</v>
      </c>
      <c r="F34" s="29" t="s">
        <v>54</v>
      </c>
      <c r="G34" s="39"/>
    </row>
    <row r="35" spans="2:7" x14ac:dyDescent="0.25">
      <c r="B35" s="37"/>
      <c r="E35" s="31">
        <v>400</v>
      </c>
      <c r="F35" s="29" t="s">
        <v>55</v>
      </c>
      <c r="G35" s="39"/>
    </row>
    <row r="36" spans="2:7" x14ac:dyDescent="0.25">
      <c r="B36" s="37"/>
      <c r="E36" s="31">
        <v>300</v>
      </c>
      <c r="F36" s="29" t="s">
        <v>46</v>
      </c>
      <c r="G36" s="39"/>
    </row>
    <row r="37" spans="2:7" x14ac:dyDescent="0.25">
      <c r="B37" s="37"/>
      <c r="D37" s="40"/>
      <c r="E37" s="41">
        <v>900</v>
      </c>
      <c r="F37" s="38" t="s">
        <v>43</v>
      </c>
      <c r="G37" s="39"/>
    </row>
    <row r="38" spans="2:7" ht="1.95" customHeight="1" x14ac:dyDescent="0.25">
      <c r="B38" s="42"/>
      <c r="C38" s="43"/>
      <c r="D38" s="44"/>
      <c r="E38" s="45"/>
      <c r="F38" s="46"/>
      <c r="G38" s="47"/>
    </row>
    <row r="39" spans="2:7" x14ac:dyDescent="0.25">
      <c r="B39" s="54"/>
      <c r="C39" s="55" t="s">
        <v>56</v>
      </c>
      <c r="D39" s="56"/>
      <c r="E39" s="57">
        <v>100</v>
      </c>
      <c r="F39" s="58" t="s">
        <v>49</v>
      </c>
      <c r="G39" s="59"/>
    </row>
    <row r="40" spans="2:7" x14ac:dyDescent="0.25">
      <c r="B40" s="37"/>
      <c r="C40" s="38"/>
      <c r="E40" s="31">
        <v>100</v>
      </c>
      <c r="F40" s="29" t="s">
        <v>57</v>
      </c>
      <c r="G40" s="39"/>
    </row>
    <row r="41" spans="2:7" x14ac:dyDescent="0.25">
      <c r="B41" s="37"/>
      <c r="C41" s="38"/>
      <c r="E41" s="31">
        <v>10</v>
      </c>
      <c r="F41" s="29" t="s">
        <v>58</v>
      </c>
      <c r="G41" s="39"/>
    </row>
    <row r="42" spans="2:7" ht="13.8" thickBot="1" x14ac:dyDescent="0.3">
      <c r="B42" s="60"/>
      <c r="C42" s="61"/>
      <c r="D42" s="62">
        <v>0.47</v>
      </c>
      <c r="E42" s="63">
        <v>210</v>
      </c>
      <c r="F42" s="64" t="s">
        <v>43</v>
      </c>
      <c r="G42" s="65"/>
    </row>
    <row r="44" spans="2:7" x14ac:dyDescent="0.25">
      <c r="D44" s="30" t="s">
        <v>27</v>
      </c>
    </row>
  </sheetData>
  <sortState xmlns:xlrd2="http://schemas.microsoft.com/office/spreadsheetml/2017/richdata2" ref="A3:WVN6">
    <sortCondition ref="F3:F6"/>
  </sortState>
  <pageMargins left="0.75" right="0.75" top="1" bottom="1" header="0.5" footer="0.5"/>
  <pageSetup fitToWidth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1832D-A926-4CF9-B5D2-4978225BD73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DEER_022025</vt:lpstr>
      <vt:lpstr>ALL OATS26</vt:lpstr>
      <vt:lpstr>test details</vt:lpstr>
      <vt:lpstr>Sheet1</vt:lpstr>
      <vt:lpstr>'ALL OATS26'!Print_Area</vt:lpstr>
      <vt:lpstr>DEER_022025!Print_Area</vt:lpstr>
      <vt:lpstr>'test details'!Print_Area</vt:lpstr>
      <vt:lpstr>'ALL OATS26'!Print_Titles</vt:lpstr>
    </vt:vector>
  </TitlesOfParts>
  <Manager/>
  <Company>LSU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Stephen A. Harrison</dc:creator>
  <cp:keywords/>
  <dc:description/>
  <cp:lastModifiedBy>Harrison, Stephen A.</cp:lastModifiedBy>
  <cp:revision/>
  <cp:lastPrinted>2025-07-02T19:02:43Z</cp:lastPrinted>
  <dcterms:created xsi:type="dcterms:W3CDTF">2015-08-15T16:45:49Z</dcterms:created>
  <dcterms:modified xsi:type="dcterms:W3CDTF">2025-07-02T19:02:51Z</dcterms:modified>
  <cp:category/>
  <cp:contentStatus/>
</cp:coreProperties>
</file>