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suagctr-my.sharepoint.com/personal/sharrison_agcenter_lsu_edu/Documents/Documents/2025 DATA/WVT/TABLES/"/>
    </mc:Choice>
  </mc:AlternateContent>
  <xr:revisionPtr revIDLastSave="195" documentId="8_{928B251A-BC7A-482A-B123-10DCB7515BEA}" xr6:coauthVersionLast="47" xr6:coauthVersionMax="47" xr10:uidLastSave="{F13D3590-467A-47D2-B8CC-CCBD315E3018}"/>
  <bookViews>
    <workbookView xWindow="-108" yWindow="-108" windowWidth="23256" windowHeight="12576" xr2:uid="{00000000-000D-0000-FFFF-FFFF00000000}"/>
  </bookViews>
  <sheets>
    <sheet name="2025" sheetId="2" r:id="rId1"/>
  </sheets>
  <definedNames>
    <definedName name="_xlnm.Print_Area" localSheetId="0">'2025'!$A$1:$U$53</definedName>
    <definedName name="_xlnm.Print_Titles" localSheetId="0">'2025'!$1:$2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2" l="1"/>
  <c r="Q23" i="2"/>
  <c r="Q22" i="2"/>
  <c r="Q21" i="2"/>
  <c r="Q20" i="2"/>
  <c r="Q19" i="2"/>
  <c r="Q18" i="2"/>
  <c r="H42" i="2"/>
  <c r="G42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F11" i="2"/>
  <c r="D11" i="2" s="1"/>
  <c r="F16" i="2"/>
  <c r="D16" i="2" s="1"/>
  <c r="F6" i="2"/>
  <c r="D6" i="2" s="1"/>
  <c r="F8" i="2"/>
  <c r="D8" i="2" s="1"/>
  <c r="F13" i="2"/>
  <c r="D13" i="2" s="1"/>
  <c r="F4" i="2"/>
  <c r="D4" i="2" s="1"/>
  <c r="F7" i="2"/>
  <c r="D7" i="2" s="1"/>
  <c r="F3" i="2"/>
  <c r="D3" i="2" s="1"/>
  <c r="F5" i="2"/>
  <c r="D5" i="2" s="1"/>
  <c r="F12" i="2"/>
  <c r="D12" i="2" s="1"/>
  <c r="F14" i="2"/>
  <c r="D14" i="2" s="1"/>
  <c r="F10" i="2"/>
  <c r="D10" i="2" s="1"/>
  <c r="F15" i="2"/>
  <c r="D15" i="2" s="1"/>
  <c r="F9" i="2"/>
  <c r="D9" i="2" s="1"/>
  <c r="R42" i="2"/>
  <c r="I23" i="2"/>
  <c r="I24" i="2"/>
  <c r="I22" i="2"/>
  <c r="I21" i="2"/>
  <c r="I20" i="2"/>
  <c r="I19" i="2"/>
  <c r="I18" i="2"/>
  <c r="I11" i="2"/>
  <c r="I16" i="2"/>
  <c r="I6" i="2"/>
  <c r="I8" i="2"/>
  <c r="I13" i="2"/>
  <c r="I4" i="2"/>
  <c r="I7" i="2"/>
  <c r="I3" i="2"/>
  <c r="I5" i="2"/>
  <c r="I12" i="2"/>
  <c r="I14" i="2"/>
  <c r="I10" i="2"/>
  <c r="I15" i="2"/>
  <c r="I9" i="2"/>
  <c r="M23" i="2"/>
  <c r="M24" i="2"/>
  <c r="M22" i="2"/>
  <c r="M21" i="2"/>
  <c r="M20" i="2"/>
  <c r="M19" i="2"/>
  <c r="M18" i="2"/>
  <c r="M11" i="2"/>
  <c r="M16" i="2"/>
  <c r="M6" i="2"/>
  <c r="M8" i="2"/>
  <c r="M13" i="2"/>
  <c r="M4" i="2"/>
  <c r="M7" i="2"/>
  <c r="M3" i="2"/>
  <c r="M5" i="2"/>
  <c r="M12" i="2"/>
  <c r="M14" i="2"/>
  <c r="M10" i="2"/>
  <c r="M15" i="2"/>
  <c r="M9" i="2"/>
  <c r="D42" i="2" l="1"/>
  <c r="M42" i="2"/>
  <c r="I42" i="2"/>
  <c r="Q42" i="2"/>
  <c r="E8" i="2"/>
  <c r="E3" i="2"/>
  <c r="E16" i="2"/>
  <c r="E4" i="2"/>
  <c r="E9" i="2"/>
  <c r="E12" i="2"/>
  <c r="E5" i="2"/>
  <c r="E15" i="2"/>
  <c r="E7" i="2"/>
  <c r="E13" i="2"/>
  <c r="E10" i="2"/>
  <c r="F35" i="2" l="1"/>
  <c r="F34" i="2"/>
  <c r="F33" i="2"/>
  <c r="F32" i="2"/>
  <c r="F25" i="2"/>
  <c r="F41" i="2"/>
  <c r="F36" i="2"/>
  <c r="F31" i="2"/>
  <c r="F30" i="2"/>
  <c r="F29" i="2"/>
  <c r="F42" i="2"/>
  <c r="F39" i="2"/>
  <c r="F37" i="2"/>
  <c r="F28" i="2"/>
  <c r="F27" i="2"/>
  <c r="F26" i="2"/>
  <c r="F40" i="2"/>
  <c r="F38" i="2"/>
  <c r="F24" i="2"/>
  <c r="E24" i="2" s="1"/>
  <c r="F21" i="2"/>
  <c r="E21" i="2" s="1"/>
  <c r="F23" i="2"/>
  <c r="E23" i="2" s="1"/>
  <c r="F20" i="2"/>
  <c r="E20" i="2" s="1"/>
  <c r="F19" i="2"/>
  <c r="E19" i="2" s="1"/>
  <c r="F18" i="2"/>
  <c r="F22" i="2"/>
  <c r="E22" i="2" s="1"/>
  <c r="E6" i="2"/>
  <c r="E11" i="2"/>
  <c r="E14" i="2"/>
  <c r="E18" i="2" l="1"/>
  <c r="E42" i="2" s="1"/>
</calcChain>
</file>

<file path=xl/sharedStrings.xml><?xml version="1.0" encoding="utf-8"?>
<sst xmlns="http://schemas.openxmlformats.org/spreadsheetml/2006/main" count="138" uniqueCount="115">
  <si>
    <t>BRAND / VARIETY</t>
  </si>
  <si>
    <t>PID</t>
  </si>
  <si>
    <t xml:space="preserve">FHB INDEX 3-YR </t>
  </si>
  <si>
    <t xml:space="preserve">FHB INDEX 2-YR </t>
  </si>
  <si>
    <t>FHB SCORE AVG (0-9)</t>
  </si>
  <si>
    <t>FHB SCORE 2023 (AX + WN)</t>
  </si>
  <si>
    <t>FDK PERCENT AVG (0-9)</t>
  </si>
  <si>
    <t>DON PPM AVG</t>
  </si>
  <si>
    <t>RESISTANT</t>
  </si>
  <si>
    <t>PROGENY #TURBO</t>
  </si>
  <si>
    <t>LW1622</t>
  </si>
  <si>
    <t>AGS 3022</t>
  </si>
  <si>
    <t>LW2116</t>
  </si>
  <si>
    <t>MOD-RESISTANT</t>
  </si>
  <si>
    <t xml:space="preserve"> </t>
  </si>
  <si>
    <t>GO WHEAT 6000</t>
  </si>
  <si>
    <t>LW2016</t>
  </si>
  <si>
    <t>PROGENY #BINGO</t>
  </si>
  <si>
    <t>LW2004</t>
  </si>
  <si>
    <t>PROGENY #BUSTER</t>
  </si>
  <si>
    <t>LW1929</t>
  </si>
  <si>
    <t>PROGENY #CHAD</t>
  </si>
  <si>
    <t>LW2006</t>
  </si>
  <si>
    <t>MOD-SUSCEPTIBLE</t>
  </si>
  <si>
    <t>AGRIMAXX 492</t>
  </si>
  <si>
    <t>LW1804</t>
  </si>
  <si>
    <t>DELTA GROW 1200</t>
  </si>
  <si>
    <t>LW2131</t>
  </si>
  <si>
    <t>SUSCEPTIBLE</t>
  </si>
  <si>
    <t>AGRIMAXX 514</t>
  </si>
  <si>
    <t>LW2301</t>
  </si>
  <si>
    <t>AGRIMAXX 535</t>
  </si>
  <si>
    <t>LW2302</t>
  </si>
  <si>
    <t>LW2307</t>
  </si>
  <si>
    <t>LA17006LDH042</t>
  </si>
  <si>
    <t>LW2324</t>
  </si>
  <si>
    <t>LA18003-NDH119</t>
  </si>
  <si>
    <t>LW2326</t>
  </si>
  <si>
    <t>USG 3354</t>
  </si>
  <si>
    <t>LW2332</t>
  </si>
  <si>
    <t>MEAN</t>
  </si>
  <si>
    <t>CV%</t>
  </si>
  <si>
    <t>LSD(0.10)</t>
  </si>
  <si>
    <t>NS</t>
  </si>
  <si>
    <t>R-SQUARE</t>
  </si>
  <si>
    <t xml:space="preserve">FHB REACTION TYPE is observed reaction based on FDK and DON for two or more years.  Reaction Types are : </t>
  </si>
  <si>
    <r>
      <t xml:space="preserve">  </t>
    </r>
    <r>
      <rPr>
        <sz val="9"/>
        <color theme="1"/>
        <rFont val="Times New Roman"/>
        <family val="1"/>
      </rPr>
      <t xml:space="preserve"> Resistant, Moderately Resistant, Moderately Susceptible, and Susceptible.</t>
    </r>
  </si>
  <si>
    <r>
      <rPr>
        <b/>
        <sz val="9"/>
        <color theme="1"/>
        <rFont val="Times New Roman"/>
        <family val="1"/>
      </rPr>
      <t>FHB</t>
    </r>
    <r>
      <rPr>
        <sz val="9"/>
        <color theme="1"/>
        <rFont val="Times New Roman"/>
        <family val="1"/>
      </rPr>
      <t xml:space="preserve"> rating is a 0-9 score of head symptoms, where a 0 indicates no symptoms and a 9 indicates complete head coverage</t>
    </r>
  </si>
  <si>
    <r>
      <rPr>
        <b/>
        <sz val="9"/>
        <color theme="1"/>
        <rFont val="Times New Roman"/>
        <family val="1"/>
      </rPr>
      <t>FDK</t>
    </r>
    <r>
      <rPr>
        <sz val="9"/>
        <color theme="1"/>
        <rFont val="Times New Roman"/>
        <family val="1"/>
      </rPr>
      <t xml:space="preserve"> is percent Fusarium Damaged Kernels determined by visual inspection and comparison to standards.</t>
    </r>
  </si>
  <si>
    <r>
      <rPr>
        <b/>
        <sz val="9"/>
        <color theme="1"/>
        <rFont val="Times New Roman"/>
        <family val="1"/>
      </rPr>
      <t xml:space="preserve">DON </t>
    </r>
    <r>
      <rPr>
        <sz val="9"/>
        <color theme="1"/>
        <rFont val="Times New Roman"/>
        <family val="1"/>
      </rPr>
      <t>is parts per million of Deoxynivalenol toxin.</t>
    </r>
  </si>
  <si>
    <t xml:space="preserve"> FHB INDEX 2024</t>
  </si>
  <si>
    <t>AGS 4023</t>
  </si>
  <si>
    <t>AGS 4043</t>
  </si>
  <si>
    <t>DELTA GROW 1900</t>
  </si>
  <si>
    <t>LA13176CB-15-1-3</t>
  </si>
  <si>
    <t>LA15203-LDH197-1-35</t>
  </si>
  <si>
    <t>LA19333NDH-31</t>
  </si>
  <si>
    <t>LA19333NDH-34</t>
  </si>
  <si>
    <t>LW2401</t>
  </si>
  <si>
    <t>LW2402</t>
  </si>
  <si>
    <t>LW2403</t>
  </si>
  <si>
    <t>LW2414</t>
  </si>
  <si>
    <t>LW2416</t>
  </si>
  <si>
    <t>LW2419</t>
  </si>
  <si>
    <t>LW2420</t>
  </si>
  <si>
    <r>
      <rPr>
        <b/>
        <sz val="8"/>
        <color rgb="FF0000FF"/>
        <rFont val="Times New Roman"/>
        <family val="1"/>
      </rPr>
      <t>BLUE FONT</t>
    </r>
    <r>
      <rPr>
        <b/>
        <sz val="8"/>
        <color theme="1"/>
        <rFont val="Times New Roman"/>
        <family val="1"/>
      </rPr>
      <t xml:space="preserve"> indicates the value is a mean over years or an index calculated from measured traits.</t>
    </r>
  </si>
  <si>
    <t xml:space="preserve"> FHB INDEX 2025</t>
  </si>
  <si>
    <t>FHB INDEX 2023</t>
  </si>
  <si>
    <t>DON PPM 2024 (AX )</t>
  </si>
  <si>
    <r>
      <t xml:space="preserve">Contains data </t>
    </r>
    <r>
      <rPr>
        <sz val="9"/>
        <color theme="1"/>
        <rFont val="Times New Roman"/>
        <family val="1"/>
      </rPr>
      <t>from misted nurseries at Alexandria and Winnsboro in  2023, 2024, and 2025.</t>
    </r>
  </si>
  <si>
    <t>AGRIMAXX 543</t>
  </si>
  <si>
    <t>AGRIMAXX EXP 2410</t>
  </si>
  <si>
    <t>LW2501</t>
  </si>
  <si>
    <t>PROGENY PGX 23-16</t>
  </si>
  <si>
    <t>LW2502</t>
  </si>
  <si>
    <t>FL180013-075</t>
  </si>
  <si>
    <t>LW2503</t>
  </si>
  <si>
    <t>GA131176-24-6-7-6-8-22E8</t>
  </si>
  <si>
    <t>LW2504</t>
  </si>
  <si>
    <t>GA141028-13-3-4-22LE25</t>
  </si>
  <si>
    <t>LW2505</t>
  </si>
  <si>
    <t>GA18117-58NCDH-23E37F</t>
  </si>
  <si>
    <t>LW2506</t>
  </si>
  <si>
    <t>LA15093SB-30-3-3</t>
  </si>
  <si>
    <t>LW2507</t>
  </si>
  <si>
    <t>LA16038C-4-3-1</t>
  </si>
  <si>
    <t>LW2508</t>
  </si>
  <si>
    <t>RNCDH12753-103-1536M</t>
  </si>
  <si>
    <t>LW2509</t>
  </si>
  <si>
    <t>SC22W129</t>
  </si>
  <si>
    <t>LW2510</t>
  </si>
  <si>
    <t>SC22W392</t>
  </si>
  <si>
    <t>LW2511</t>
  </si>
  <si>
    <t>SCLA19WF2110</t>
  </si>
  <si>
    <t>LW2512</t>
  </si>
  <si>
    <t>USG 3755</t>
  </si>
  <si>
    <t>LW2515</t>
  </si>
  <si>
    <t>15VTK-1-101</t>
  </si>
  <si>
    <t>LW2516</t>
  </si>
  <si>
    <t>VA19FHB-36</t>
  </si>
  <si>
    <t>LW2517</t>
  </si>
  <si>
    <t>VA21W-112</t>
  </si>
  <si>
    <t>LW2518</t>
  </si>
  <si>
    <t>VA22W-201</t>
  </si>
  <si>
    <t>LW2519</t>
  </si>
  <si>
    <t>FHB SCORE 2025</t>
  </si>
  <si>
    <t>FHB SCORE 2024 (AX ONLY)</t>
  </si>
  <si>
    <t>FDK PERCENT 2025</t>
  </si>
  <si>
    <t>FDK PERCENT 2024 (AX ONLY)</t>
  </si>
  <si>
    <t>DON PPM 2025 (TO BE ADDED)</t>
  </si>
  <si>
    <t>2025 REACTION TYPE</t>
  </si>
  <si>
    <t>FDK PERCENT 2023</t>
  </si>
  <si>
    <t xml:space="preserve">Table 12.  Fusarium Headblight Misted Nursery Data from Alexandria and Winnsboro for North Lousiana Wheat Variety Trials in 2023, 2024 and 2025. </t>
  </si>
  <si>
    <t>DON PPM 2023 (AX + WN)</t>
  </si>
  <si>
    <r>
      <t xml:space="preserve">FHB INDEX </t>
    </r>
    <r>
      <rPr>
        <sz val="8"/>
        <color theme="1"/>
        <rFont val="Times New Roman"/>
        <family val="1"/>
      </rPr>
      <t xml:space="preserve">is a numerical rating that is </t>
    </r>
    <r>
      <rPr>
        <b/>
        <sz val="8"/>
        <color rgb="FFC00000"/>
        <rFont val="Times New Roman"/>
        <family val="1"/>
      </rPr>
      <t xml:space="preserve">2*[(FHB/MEAN )+ (2*FDK /MEAN) + (3*DON/MEAN)] </t>
    </r>
    <r>
      <rPr>
        <sz val="8"/>
        <color theme="1"/>
        <rFont val="Times New Roman"/>
        <family val="1"/>
      </rPr>
      <t xml:space="preserve">.  It weighs FHB once, FDK twice and DON three times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</si>
</sst>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2"/>
      <color theme="1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b/>
      <sz val="9"/>
      <color rgb="FF0033CC"/>
      <name val="Times New Roman"/>
      <family val="1"/>
    </font>
    <font>
      <sz val="9"/>
      <name val="Times New Roman"/>
      <family val="1"/>
    </font>
    <font>
      <sz val="9"/>
      <color rgb="FFFF0000"/>
      <name val="Times New Roman"/>
      <family val="1"/>
    </font>
    <font>
      <sz val="9"/>
      <color rgb="FF0033CC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9"/>
      <color rgb="FFFF0000"/>
      <name val="Times New Roman"/>
      <family val="1"/>
    </font>
    <font>
      <b/>
      <sz val="8"/>
      <color rgb="FFC00000"/>
      <name val="Times New Roman"/>
      <family val="1"/>
    </font>
    <font>
      <sz val="9"/>
      <color rgb="FFC00000"/>
      <name val="Times New Roman"/>
      <family val="1"/>
    </font>
    <font>
      <b/>
      <sz val="8"/>
      <color rgb="FF0000FF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FFFFC"/>
        <bgColor indexed="64"/>
      </patternFill>
    </fill>
    <fill>
      <patternFill patternType="solid">
        <fgColor theme="0" tint="-0.14999847407452621"/>
        <bgColor indexed="64"/>
      </patternFill>
    </fill>
  </fills>
  <borders count="7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theme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theme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1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 style="thin">
        <color theme="1"/>
      </left>
      <right/>
      <top style="hair">
        <color theme="1"/>
      </top>
      <bottom style="hair">
        <color theme="1"/>
      </bottom>
      <diagonal/>
    </border>
    <border>
      <left style="thin">
        <color theme="1"/>
      </left>
      <right/>
      <top style="hair">
        <color theme="1"/>
      </top>
      <bottom style="thin">
        <color theme="1"/>
      </bottom>
      <diagonal/>
    </border>
    <border>
      <left/>
      <right/>
      <top style="hair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theme="1"/>
      </bottom>
      <diagonal/>
    </border>
    <border>
      <left style="hair">
        <color auto="1"/>
      </left>
      <right style="thin">
        <color theme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1"/>
      </right>
      <top/>
      <bottom style="hair">
        <color auto="1"/>
      </bottom>
      <diagonal/>
    </border>
    <border>
      <left style="hair">
        <color auto="1"/>
      </left>
      <right style="thin">
        <color theme="1"/>
      </right>
      <top style="hair">
        <color auto="1"/>
      </top>
      <bottom style="thin">
        <color theme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theme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theme="1"/>
      </top>
      <bottom style="hair">
        <color theme="1"/>
      </bottom>
      <diagonal/>
    </border>
    <border>
      <left style="hair">
        <color auto="1"/>
      </left>
      <right style="hair">
        <color auto="1"/>
      </right>
      <top style="hair">
        <color theme="1"/>
      </top>
      <bottom style="hair">
        <color theme="1"/>
      </bottom>
      <diagonal/>
    </border>
    <border>
      <left style="hair">
        <color auto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theme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theme="1"/>
      </top>
      <bottom style="thin">
        <color indexed="64"/>
      </bottom>
      <diagonal/>
    </border>
    <border>
      <left style="hair">
        <color auto="1"/>
      </left>
      <right style="thin">
        <color theme="1"/>
      </right>
      <top style="hair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hair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auto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1"/>
      </bottom>
      <diagonal/>
    </border>
    <border>
      <left style="hair">
        <color theme="1"/>
      </left>
      <right style="thin">
        <color theme="1"/>
      </right>
      <top/>
      <bottom style="hair">
        <color theme="1"/>
      </bottom>
      <diagonal/>
    </border>
    <border>
      <left style="thin">
        <color auto="1"/>
      </left>
      <right style="hair">
        <color auto="1"/>
      </right>
      <top/>
      <bottom style="hair">
        <color theme="1"/>
      </bottom>
      <diagonal/>
    </border>
    <border>
      <left style="hair">
        <color auto="1"/>
      </left>
      <right style="hair">
        <color auto="1"/>
      </right>
      <top/>
      <bottom style="hair">
        <color theme="1"/>
      </bottom>
      <diagonal/>
    </border>
    <border>
      <left style="hair">
        <color auto="1"/>
      </left>
      <right style="thin">
        <color theme="1"/>
      </right>
      <top/>
      <bottom style="hair">
        <color theme="1"/>
      </bottom>
      <diagonal/>
    </border>
    <border>
      <left style="thin">
        <color theme="1"/>
      </left>
      <right/>
      <top style="hair">
        <color theme="1"/>
      </top>
      <bottom style="thin">
        <color indexed="64"/>
      </bottom>
      <diagonal/>
    </border>
    <border>
      <left style="thin">
        <color theme="1"/>
      </left>
      <right/>
      <top/>
      <bottom style="hair">
        <color theme="1"/>
      </bottom>
      <diagonal/>
    </border>
    <border>
      <left style="thin">
        <color theme="1"/>
      </left>
      <right/>
      <top/>
      <bottom style="hair">
        <color auto="1"/>
      </bottom>
      <diagonal/>
    </border>
    <border>
      <left style="thin">
        <color theme="1"/>
      </left>
      <right/>
      <top style="hair">
        <color auto="1"/>
      </top>
      <bottom style="hair">
        <color auto="1"/>
      </bottom>
      <diagonal/>
    </border>
    <border>
      <left style="thin">
        <color theme="1"/>
      </left>
      <right/>
      <top style="hair">
        <color auto="1"/>
      </top>
      <bottom/>
      <diagonal/>
    </border>
    <border>
      <left style="thin">
        <color theme="1"/>
      </left>
      <right/>
      <top style="hair">
        <color auto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theme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theme="1"/>
      </left>
      <right/>
      <top style="thin">
        <color indexed="64"/>
      </top>
      <bottom style="hair">
        <color theme="1"/>
      </bottom>
      <diagonal/>
    </border>
    <border>
      <left/>
      <right/>
      <top style="thin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1" fontId="3" fillId="2" borderId="1" xfId="0" applyNumberFormat="1" applyFont="1" applyFill="1" applyBorder="1" applyAlignment="1">
      <alignment horizontal="center" shrinkToFit="1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64" fontId="4" fillId="2" borderId="3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0" fontId="3" fillId="0" borderId="0" xfId="0" applyFont="1" applyAlignment="1">
      <alignment horizontal="center" shrinkToFit="1"/>
    </xf>
    <xf numFmtId="164" fontId="4" fillId="0" borderId="0" xfId="0" applyNumberFormat="1" applyFont="1" applyAlignment="1">
      <alignment horizontal="center"/>
    </xf>
    <xf numFmtId="1" fontId="3" fillId="2" borderId="19" xfId="0" applyNumberFormat="1" applyFont="1" applyFill="1" applyBorder="1" applyAlignment="1">
      <alignment horizontal="center" shrinkToFit="1"/>
    </xf>
    <xf numFmtId="1" fontId="4" fillId="2" borderId="23" xfId="0" applyNumberFormat="1" applyFont="1" applyFill="1" applyBorder="1" applyAlignment="1">
      <alignment horizontal="center" shrinkToFit="1"/>
    </xf>
    <xf numFmtId="1" fontId="3" fillId="2" borderId="24" xfId="0" applyNumberFormat="1" applyFont="1" applyFill="1" applyBorder="1" applyAlignment="1">
      <alignment horizontal="center" shrinkToFit="1"/>
    </xf>
    <xf numFmtId="1" fontId="3" fillId="2" borderId="25" xfId="0" applyNumberFormat="1" applyFont="1" applyFill="1" applyBorder="1" applyAlignment="1">
      <alignment horizontal="center" shrinkToFit="1"/>
    </xf>
    <xf numFmtId="2" fontId="4" fillId="2" borderId="8" xfId="0" applyNumberFormat="1" applyFont="1" applyFill="1" applyBorder="1" applyAlignment="1">
      <alignment horizontal="center"/>
    </xf>
    <xf numFmtId="2" fontId="4" fillId="2" borderId="9" xfId="0" applyNumberFormat="1" applyFont="1" applyFill="1" applyBorder="1" applyAlignment="1">
      <alignment horizontal="center"/>
    </xf>
    <xf numFmtId="2" fontId="4" fillId="2" borderId="7" xfId="0" applyNumberFormat="1" applyFont="1" applyFill="1" applyBorder="1" applyAlignment="1">
      <alignment horizontal="center"/>
    </xf>
    <xf numFmtId="2" fontId="4" fillId="2" borderId="8" xfId="0" applyNumberFormat="1" applyFont="1" applyFill="1" applyBorder="1" applyAlignment="1">
      <alignment horizontal="center" shrinkToFit="1"/>
    </xf>
    <xf numFmtId="2" fontId="3" fillId="2" borderId="9" xfId="0" applyNumberFormat="1" applyFont="1" applyFill="1" applyBorder="1" applyAlignment="1">
      <alignment horizontal="center" shrinkToFit="1"/>
    </xf>
    <xf numFmtId="2" fontId="3" fillId="2" borderId="21" xfId="0" applyNumberFormat="1" applyFont="1" applyFill="1" applyBorder="1" applyAlignment="1">
      <alignment horizontal="center" shrinkToFit="1"/>
    </xf>
    <xf numFmtId="2" fontId="6" fillId="0" borderId="0" xfId="0" applyNumberFormat="1" applyFont="1" applyAlignment="1">
      <alignment horizontal="center"/>
    </xf>
    <xf numFmtId="2" fontId="1" fillId="0" borderId="0" xfId="0" applyNumberFormat="1" applyFont="1"/>
    <xf numFmtId="164" fontId="4" fillId="2" borderId="2" xfId="0" applyNumberFormat="1" applyFont="1" applyFill="1" applyBorder="1" applyAlignment="1">
      <alignment horizontal="center" shrinkToFit="1"/>
    </xf>
    <xf numFmtId="164" fontId="4" fillId="2" borderId="23" xfId="0" applyNumberFormat="1" applyFont="1" applyFill="1" applyBorder="1" applyAlignment="1">
      <alignment horizontal="center" shrinkToFit="1"/>
    </xf>
    <xf numFmtId="164" fontId="4" fillId="2" borderId="8" xfId="0" applyNumberFormat="1" applyFont="1" applyFill="1" applyBorder="1" applyAlignment="1">
      <alignment horizontal="center" shrinkToFit="1"/>
    </xf>
    <xf numFmtId="164" fontId="4" fillId="0" borderId="0" xfId="0" applyNumberFormat="1" applyFont="1" applyAlignment="1">
      <alignment horizontal="center" shrinkToFit="1"/>
    </xf>
    <xf numFmtId="164" fontId="4" fillId="3" borderId="26" xfId="0" applyNumberFormat="1" applyFont="1" applyFill="1" applyBorder="1" applyAlignment="1">
      <alignment horizontal="center"/>
    </xf>
    <xf numFmtId="164" fontId="4" fillId="3" borderId="27" xfId="0" applyNumberFormat="1" applyFont="1" applyFill="1" applyBorder="1" applyAlignment="1">
      <alignment horizontal="center"/>
    </xf>
    <xf numFmtId="164" fontId="7" fillId="3" borderId="27" xfId="0" applyNumberFormat="1" applyFont="1" applyFill="1" applyBorder="1" applyAlignment="1">
      <alignment horizontal="center"/>
    </xf>
    <xf numFmtId="164" fontId="4" fillId="0" borderId="26" xfId="0" applyNumberFormat="1" applyFont="1" applyBorder="1" applyAlignment="1">
      <alignment horizontal="center" shrinkToFit="1"/>
    </xf>
    <xf numFmtId="164" fontId="5" fillId="0" borderId="27" xfId="0" applyNumberFormat="1" applyFont="1" applyBorder="1" applyAlignment="1">
      <alignment horizontal="center" shrinkToFit="1"/>
    </xf>
    <xf numFmtId="1" fontId="5" fillId="0" borderId="28" xfId="0" applyNumberFormat="1" applyFont="1" applyBorder="1" applyAlignment="1">
      <alignment horizontal="center" shrinkToFit="1"/>
    </xf>
    <xf numFmtId="164" fontId="4" fillId="3" borderId="30" xfId="0" applyNumberFormat="1" applyFont="1" applyFill="1" applyBorder="1" applyAlignment="1">
      <alignment horizontal="center"/>
    </xf>
    <xf numFmtId="164" fontId="4" fillId="3" borderId="31" xfId="0" applyNumberFormat="1" applyFont="1" applyFill="1" applyBorder="1" applyAlignment="1">
      <alignment horizontal="center"/>
    </xf>
    <xf numFmtId="164" fontId="7" fillId="3" borderId="31" xfId="0" applyNumberFormat="1" applyFont="1" applyFill="1" applyBorder="1" applyAlignment="1">
      <alignment horizontal="center"/>
    </xf>
    <xf numFmtId="164" fontId="4" fillId="0" borderId="30" xfId="0" applyNumberFormat="1" applyFont="1" applyBorder="1" applyAlignment="1">
      <alignment horizontal="center" shrinkToFit="1"/>
    </xf>
    <xf numFmtId="164" fontId="5" fillId="0" borderId="31" xfId="0" applyNumberFormat="1" applyFont="1" applyBorder="1" applyAlignment="1">
      <alignment horizontal="center" shrinkToFit="1"/>
    </xf>
    <xf numFmtId="1" fontId="5" fillId="0" borderId="32" xfId="0" applyNumberFormat="1" applyFont="1" applyBorder="1" applyAlignment="1">
      <alignment horizontal="center" shrinkToFit="1"/>
    </xf>
    <xf numFmtId="0" fontId="2" fillId="0" borderId="33" xfId="0" applyFont="1" applyBorder="1" applyAlignment="1">
      <alignment horizontal="left"/>
    </xf>
    <xf numFmtId="0" fontId="2" fillId="0" borderId="10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2" fillId="0" borderId="11" xfId="0" applyFont="1" applyBorder="1" applyAlignment="1">
      <alignment horizontal="left"/>
    </xf>
    <xf numFmtId="0" fontId="2" fillId="0" borderId="6" xfId="0" applyFont="1" applyBorder="1" applyAlignment="1">
      <alignment wrapText="1"/>
    </xf>
    <xf numFmtId="0" fontId="1" fillId="0" borderId="11" xfId="0" applyFont="1" applyBorder="1" applyAlignment="1">
      <alignment horizontal="left"/>
    </xf>
    <xf numFmtId="0" fontId="1" fillId="0" borderId="6" xfId="0" applyFont="1" applyBorder="1" applyAlignment="1">
      <alignment wrapText="1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wrapText="1"/>
    </xf>
    <xf numFmtId="164" fontId="4" fillId="3" borderId="36" xfId="0" applyNumberFormat="1" applyFont="1" applyFill="1" applyBorder="1" applyAlignment="1">
      <alignment horizontal="center"/>
    </xf>
    <xf numFmtId="164" fontId="7" fillId="3" borderId="36" xfId="0" applyNumberFormat="1" applyFont="1" applyFill="1" applyBorder="1" applyAlignment="1">
      <alignment horizontal="center"/>
    </xf>
    <xf numFmtId="164" fontId="5" fillId="0" borderId="36" xfId="0" applyNumberFormat="1" applyFont="1" applyBorder="1" applyAlignment="1">
      <alignment horizontal="center" shrinkToFit="1"/>
    </xf>
    <xf numFmtId="0" fontId="9" fillId="0" borderId="0" xfId="0" applyFont="1"/>
    <xf numFmtId="0" fontId="9" fillId="0" borderId="0" xfId="0" applyFont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2" fontId="5" fillId="2" borderId="18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4" fontId="4" fillId="0" borderId="37" xfId="0" applyNumberFormat="1" applyFont="1" applyBorder="1" applyAlignment="1">
      <alignment horizontal="center" shrinkToFit="1"/>
    </xf>
    <xf numFmtId="164" fontId="4" fillId="0" borderId="41" xfId="0" applyNumberFormat="1" applyFont="1" applyBorder="1" applyAlignment="1">
      <alignment horizontal="center" shrinkToFit="1"/>
    </xf>
    <xf numFmtId="0" fontId="4" fillId="2" borderId="38" xfId="0" applyFont="1" applyFill="1" applyBorder="1" applyAlignment="1">
      <alignment horizontal="center" textRotation="180" wrapText="1" shrinkToFit="1"/>
    </xf>
    <xf numFmtId="0" fontId="3" fillId="2" borderId="39" xfId="0" applyFont="1" applyFill="1" applyBorder="1" applyAlignment="1">
      <alignment horizontal="center" textRotation="180" wrapText="1" shrinkToFit="1"/>
    </xf>
    <xf numFmtId="0" fontId="3" fillId="2" borderId="40" xfId="0" applyFont="1" applyFill="1" applyBorder="1" applyAlignment="1">
      <alignment horizontal="center" textRotation="180" wrapText="1" shrinkToFit="1"/>
    </xf>
    <xf numFmtId="164" fontId="5" fillId="0" borderId="42" xfId="0" applyNumberFormat="1" applyFont="1" applyBorder="1" applyAlignment="1">
      <alignment horizontal="center" shrinkToFit="1"/>
    </xf>
    <xf numFmtId="164" fontId="4" fillId="3" borderId="41" xfId="0" applyNumberFormat="1" applyFont="1" applyFill="1" applyBorder="1" applyAlignment="1">
      <alignment horizontal="center"/>
    </xf>
    <xf numFmtId="164" fontId="7" fillId="3" borderId="42" xfId="0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3" fillId="2" borderId="43" xfId="0" applyFont="1" applyFill="1" applyBorder="1" applyAlignment="1">
      <alignment horizontal="center" textRotation="180" wrapText="1" shrinkToFit="1"/>
    </xf>
    <xf numFmtId="1" fontId="5" fillId="0" borderId="44" xfId="0" applyNumberFormat="1" applyFont="1" applyBorder="1" applyAlignment="1">
      <alignment horizontal="center" shrinkToFit="1"/>
    </xf>
    <xf numFmtId="0" fontId="8" fillId="2" borderId="34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3" fillId="2" borderId="45" xfId="0" applyFont="1" applyFill="1" applyBorder="1" applyAlignment="1">
      <alignment horizontal="left" wrapText="1" indent="1"/>
    </xf>
    <xf numFmtId="0" fontId="9" fillId="2" borderId="15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164" fontId="7" fillId="0" borderId="0" xfId="0" applyNumberFormat="1" applyFont="1" applyAlignment="1">
      <alignment horizontal="center"/>
    </xf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0" fillId="0" borderId="35" xfId="0" applyFont="1" applyBorder="1" applyAlignment="1">
      <alignment horizontal="left"/>
    </xf>
    <xf numFmtId="2" fontId="4" fillId="2" borderId="4" xfId="0" applyNumberFormat="1" applyFont="1" applyFill="1" applyBorder="1" applyAlignment="1">
      <alignment horizontal="center" shrinkToFit="1"/>
    </xf>
    <xf numFmtId="2" fontId="3" fillId="2" borderId="5" xfId="0" applyNumberFormat="1" applyFont="1" applyFill="1" applyBorder="1" applyAlignment="1">
      <alignment horizontal="center" shrinkToFit="1"/>
    </xf>
    <xf numFmtId="2" fontId="3" fillId="2" borderId="20" xfId="0" applyNumberFormat="1" applyFont="1" applyFill="1" applyBorder="1" applyAlignment="1">
      <alignment horizontal="center" shrinkToFit="1"/>
    </xf>
    <xf numFmtId="1" fontId="5" fillId="0" borderId="48" xfId="0" applyNumberFormat="1" applyFont="1" applyBorder="1" applyAlignment="1">
      <alignment horizontal="center" shrinkToFit="1"/>
    </xf>
    <xf numFmtId="0" fontId="14" fillId="0" borderId="6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164" fontId="4" fillId="3" borderId="49" xfId="0" applyNumberFormat="1" applyFont="1" applyFill="1" applyBorder="1" applyAlignment="1">
      <alignment horizontal="center"/>
    </xf>
    <xf numFmtId="164" fontId="4" fillId="3" borderId="50" xfId="0" applyNumberFormat="1" applyFont="1" applyFill="1" applyBorder="1" applyAlignment="1">
      <alignment horizontal="center"/>
    </xf>
    <xf numFmtId="164" fontId="7" fillId="3" borderId="50" xfId="0" applyNumberFormat="1" applyFont="1" applyFill="1" applyBorder="1" applyAlignment="1">
      <alignment horizontal="center"/>
    </xf>
    <xf numFmtId="164" fontId="4" fillId="0" borderId="49" xfId="0" applyNumberFormat="1" applyFont="1" applyBorder="1" applyAlignment="1">
      <alignment horizontal="center" shrinkToFit="1"/>
    </xf>
    <xf numFmtId="164" fontId="5" fillId="0" borderId="50" xfId="0" applyNumberFormat="1" applyFont="1" applyBorder="1" applyAlignment="1">
      <alignment horizontal="center" shrinkToFit="1"/>
    </xf>
    <xf numFmtId="1" fontId="5" fillId="0" borderId="51" xfId="0" applyNumberFormat="1" applyFont="1" applyBorder="1" applyAlignment="1">
      <alignment horizontal="center" shrinkToFit="1"/>
    </xf>
    <xf numFmtId="0" fontId="3" fillId="0" borderId="4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46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/>
    </xf>
    <xf numFmtId="2" fontId="7" fillId="2" borderId="9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left" indent="1"/>
    </xf>
    <xf numFmtId="0" fontId="3" fillId="0" borderId="52" xfId="0" applyFont="1" applyBorder="1" applyAlignment="1">
      <alignment horizontal="left" indent="1"/>
    </xf>
    <xf numFmtId="0" fontId="3" fillId="0" borderId="53" xfId="0" applyFont="1" applyBorder="1" applyAlignment="1">
      <alignment horizontal="left" indent="1"/>
    </xf>
    <xf numFmtId="2" fontId="3" fillId="2" borderId="54" xfId="0" applyNumberFormat="1" applyFont="1" applyFill="1" applyBorder="1" applyAlignment="1">
      <alignment horizontal="left" indent="1"/>
    </xf>
    <xf numFmtId="0" fontId="3" fillId="2" borderId="55" xfId="0" applyFont="1" applyFill="1" applyBorder="1" applyAlignment="1">
      <alignment horizontal="left" indent="1"/>
    </xf>
    <xf numFmtId="0" fontId="3" fillId="2" borderId="56" xfId="0" applyFont="1" applyFill="1" applyBorder="1" applyAlignment="1">
      <alignment horizontal="left" indent="1"/>
    </xf>
    <xf numFmtId="2" fontId="3" fillId="2" borderId="57" xfId="0" applyNumberFormat="1" applyFont="1" applyFill="1" applyBorder="1" applyAlignment="1">
      <alignment horizontal="left" indent="1"/>
    </xf>
    <xf numFmtId="0" fontId="3" fillId="2" borderId="58" xfId="0" applyFont="1" applyFill="1" applyBorder="1" applyAlignment="1">
      <alignment horizontal="left" wrapText="1" indent="1"/>
    </xf>
    <xf numFmtId="0" fontId="5" fillId="0" borderId="59" xfId="0" applyFont="1" applyBorder="1" applyAlignment="1">
      <alignment horizontal="center"/>
    </xf>
    <xf numFmtId="0" fontId="5" fillId="0" borderId="60" xfId="0" applyFont="1" applyBorder="1" applyAlignment="1">
      <alignment horizontal="center"/>
    </xf>
    <xf numFmtId="0" fontId="5" fillId="0" borderId="61" xfId="0" applyFont="1" applyBorder="1" applyAlignment="1">
      <alignment horizontal="center"/>
    </xf>
    <xf numFmtId="0" fontId="5" fillId="2" borderId="63" xfId="0" applyFont="1" applyFill="1" applyBorder="1" applyAlignment="1">
      <alignment horizontal="center"/>
    </xf>
    <xf numFmtId="0" fontId="5" fillId="2" borderId="64" xfId="0" applyFont="1" applyFill="1" applyBorder="1" applyAlignment="1">
      <alignment horizontal="center"/>
    </xf>
    <xf numFmtId="2" fontId="5" fillId="2" borderId="65" xfId="0" applyNumberFormat="1" applyFont="1" applyFill="1" applyBorder="1" applyAlignment="1">
      <alignment horizontal="center"/>
    </xf>
    <xf numFmtId="164" fontId="4" fillId="3" borderId="38" xfId="0" applyNumberFormat="1" applyFont="1" applyFill="1" applyBorder="1" applyAlignment="1">
      <alignment horizontal="center" vertical="center" textRotation="180" wrapText="1"/>
    </xf>
    <xf numFmtId="164" fontId="4" fillId="3" borderId="39" xfId="0" applyNumberFormat="1" applyFont="1" applyFill="1" applyBorder="1" applyAlignment="1">
      <alignment horizontal="center" vertical="center" textRotation="180" wrapText="1"/>
    </xf>
    <xf numFmtId="1" fontId="4" fillId="3" borderId="39" xfId="0" quotePrefix="1" applyNumberFormat="1" applyFont="1" applyFill="1" applyBorder="1" applyAlignment="1">
      <alignment horizontal="center" vertical="center" textRotation="180" wrapText="1"/>
    </xf>
    <xf numFmtId="1" fontId="4" fillId="3" borderId="40" xfId="0" applyNumberFormat="1" applyFont="1" applyFill="1" applyBorder="1" applyAlignment="1">
      <alignment horizontal="center" vertical="center" textRotation="180" wrapText="1"/>
    </xf>
    <xf numFmtId="0" fontId="4" fillId="3" borderId="38" xfId="0" applyFont="1" applyFill="1" applyBorder="1" applyAlignment="1">
      <alignment horizontal="center" textRotation="180" wrapText="1" shrinkToFit="1"/>
    </xf>
    <xf numFmtId="0" fontId="3" fillId="3" borderId="39" xfId="0" applyFont="1" applyFill="1" applyBorder="1" applyAlignment="1">
      <alignment horizontal="center" textRotation="180" wrapText="1" shrinkToFit="1"/>
    </xf>
    <xf numFmtId="0" fontId="3" fillId="3" borderId="40" xfId="0" applyFont="1" applyFill="1" applyBorder="1" applyAlignment="1">
      <alignment horizontal="center" textRotation="180" wrapText="1" shrinkToFit="1"/>
    </xf>
    <xf numFmtId="164" fontId="4" fillId="3" borderId="41" xfId="0" applyNumberFormat="1" applyFont="1" applyFill="1" applyBorder="1" applyAlignment="1">
      <alignment horizontal="center" shrinkToFit="1"/>
    </xf>
    <xf numFmtId="1" fontId="5" fillId="3" borderId="36" xfId="0" applyNumberFormat="1" applyFont="1" applyFill="1" applyBorder="1" applyAlignment="1">
      <alignment horizontal="center" shrinkToFit="1"/>
    </xf>
    <xf numFmtId="1" fontId="5" fillId="3" borderId="42" xfId="0" applyNumberFormat="1" applyFont="1" applyFill="1" applyBorder="1" applyAlignment="1">
      <alignment horizontal="center" shrinkToFit="1"/>
    </xf>
    <xf numFmtId="164" fontId="4" fillId="3" borderId="26" xfId="0" applyNumberFormat="1" applyFont="1" applyFill="1" applyBorder="1" applyAlignment="1">
      <alignment horizontal="center" shrinkToFit="1"/>
    </xf>
    <xf numFmtId="1" fontId="5" fillId="3" borderId="27" xfId="0" applyNumberFormat="1" applyFont="1" applyFill="1" applyBorder="1" applyAlignment="1">
      <alignment horizontal="center" shrinkToFit="1"/>
    </xf>
    <xf numFmtId="164" fontId="4" fillId="3" borderId="30" xfId="0" applyNumberFormat="1" applyFont="1" applyFill="1" applyBorder="1" applyAlignment="1">
      <alignment horizontal="center" shrinkToFit="1"/>
    </xf>
    <xf numFmtId="1" fontId="5" fillId="3" borderId="31" xfId="0" applyNumberFormat="1" applyFont="1" applyFill="1" applyBorder="1" applyAlignment="1">
      <alignment horizontal="center" shrinkToFit="1"/>
    </xf>
    <xf numFmtId="164" fontId="4" fillId="3" borderId="49" xfId="0" applyNumberFormat="1" applyFont="1" applyFill="1" applyBorder="1" applyAlignment="1">
      <alignment horizontal="center" shrinkToFit="1"/>
    </xf>
    <xf numFmtId="1" fontId="5" fillId="3" borderId="50" xfId="0" applyNumberFormat="1" applyFont="1" applyFill="1" applyBorder="1" applyAlignment="1">
      <alignment horizontal="center" shrinkToFit="1"/>
    </xf>
    <xf numFmtId="0" fontId="10" fillId="0" borderId="11" xfId="0" applyFont="1" applyBorder="1" applyAlignment="1">
      <alignment horizontal="left"/>
    </xf>
    <xf numFmtId="2" fontId="4" fillId="2" borderId="4" xfId="0" applyNumberFormat="1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0" fontId="14" fillId="0" borderId="47" xfId="0" applyFont="1" applyBorder="1" applyAlignment="1">
      <alignment horizontal="center"/>
    </xf>
    <xf numFmtId="2" fontId="4" fillId="2" borderId="66" xfId="0" applyNumberFormat="1" applyFont="1" applyFill="1" applyBorder="1" applyAlignment="1">
      <alignment horizontal="center"/>
    </xf>
    <xf numFmtId="0" fontId="3" fillId="0" borderId="67" xfId="0" applyFont="1" applyBorder="1" applyAlignment="1">
      <alignment horizontal="left" indent="1"/>
    </xf>
    <xf numFmtId="0" fontId="5" fillId="0" borderId="69" xfId="0" applyFont="1" applyBorder="1" applyAlignment="1">
      <alignment horizontal="center"/>
    </xf>
    <xf numFmtId="0" fontId="3" fillId="0" borderId="68" xfId="0" applyFont="1" applyBorder="1" applyAlignment="1">
      <alignment horizontal="center"/>
    </xf>
    <xf numFmtId="164" fontId="4" fillId="3" borderId="70" xfId="0" applyNumberFormat="1" applyFont="1" applyFill="1" applyBorder="1" applyAlignment="1">
      <alignment horizontal="center"/>
    </xf>
    <xf numFmtId="164" fontId="4" fillId="3" borderId="71" xfId="0" applyNumberFormat="1" applyFont="1" applyFill="1" applyBorder="1" applyAlignment="1">
      <alignment horizontal="center"/>
    </xf>
    <xf numFmtId="164" fontId="7" fillId="3" borderId="71" xfId="0" applyNumberFormat="1" applyFont="1" applyFill="1" applyBorder="1" applyAlignment="1">
      <alignment horizontal="center"/>
    </xf>
    <xf numFmtId="164" fontId="7" fillId="3" borderId="72" xfId="0" applyNumberFormat="1" applyFont="1" applyFill="1" applyBorder="1" applyAlignment="1">
      <alignment horizontal="center"/>
    </xf>
    <xf numFmtId="164" fontId="4" fillId="0" borderId="70" xfId="0" applyNumberFormat="1" applyFont="1" applyBorder="1" applyAlignment="1">
      <alignment horizontal="center" shrinkToFit="1"/>
    </xf>
    <xf numFmtId="164" fontId="5" fillId="0" borderId="71" xfId="0" applyNumberFormat="1" applyFont="1" applyBorder="1" applyAlignment="1">
      <alignment horizontal="center" shrinkToFit="1"/>
    </xf>
    <xf numFmtId="164" fontId="5" fillId="0" borderId="72" xfId="0" applyNumberFormat="1" applyFont="1" applyBorder="1" applyAlignment="1">
      <alignment horizontal="center" shrinkToFit="1"/>
    </xf>
    <xf numFmtId="164" fontId="4" fillId="3" borderId="70" xfId="0" applyNumberFormat="1" applyFont="1" applyFill="1" applyBorder="1" applyAlignment="1">
      <alignment horizontal="center" shrinkToFit="1"/>
    </xf>
    <xf numFmtId="1" fontId="5" fillId="3" borderId="71" xfId="0" applyNumberFormat="1" applyFont="1" applyFill="1" applyBorder="1" applyAlignment="1">
      <alignment horizontal="center" shrinkToFit="1"/>
    </xf>
    <xf numFmtId="1" fontId="5" fillId="3" borderId="72" xfId="0" applyNumberFormat="1" applyFont="1" applyFill="1" applyBorder="1" applyAlignment="1">
      <alignment horizontal="center" shrinkToFit="1"/>
    </xf>
    <xf numFmtId="2" fontId="3" fillId="2" borderId="62" xfId="0" applyNumberFormat="1" applyFont="1" applyFill="1" applyBorder="1" applyAlignment="1">
      <alignment horizontal="center"/>
    </xf>
    <xf numFmtId="2" fontId="3" fillId="2" borderId="17" xfId="0" applyNumberFormat="1" applyFont="1" applyFill="1" applyBorder="1" applyAlignment="1">
      <alignment horizontal="center"/>
    </xf>
    <xf numFmtId="2" fontId="1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29" xfId="0" applyFont="1" applyBorder="1" applyAlignment="1">
      <alignment horizontal="center"/>
    </xf>
    <xf numFmtId="164" fontId="5" fillId="4" borderId="71" xfId="0" applyNumberFormat="1" applyFont="1" applyFill="1" applyBorder="1" applyAlignment="1">
      <alignment horizontal="center" shrinkToFit="1"/>
    </xf>
    <xf numFmtId="164" fontId="5" fillId="4" borderId="36" xfId="0" applyNumberFormat="1" applyFont="1" applyFill="1" applyBorder="1" applyAlignment="1">
      <alignment horizontal="center" shrinkToFit="1"/>
    </xf>
    <xf numFmtId="164" fontId="5" fillId="4" borderId="27" xfId="0" applyNumberFormat="1" applyFont="1" applyFill="1" applyBorder="1" applyAlignment="1">
      <alignment horizontal="center" shrinkToFit="1"/>
    </xf>
    <xf numFmtId="164" fontId="5" fillId="4" borderId="31" xfId="0" applyNumberFormat="1" applyFont="1" applyFill="1" applyBorder="1" applyAlignment="1">
      <alignment horizontal="center" shrinkToFit="1"/>
    </xf>
    <xf numFmtId="164" fontId="5" fillId="4" borderId="50" xfId="0" applyNumberFormat="1" applyFont="1" applyFill="1" applyBorder="1" applyAlignment="1">
      <alignment horizontal="center" shrinkToFi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EFFFFC"/>
      <color rgb="FFEDF9EB"/>
      <color rgb="FFE1FFF9"/>
      <color rgb="FFFFFFCC"/>
      <color rgb="FFE5FFE5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75"/>
  <sheetViews>
    <sheetView tabSelected="1" zoomScaleNormal="100" workbookViewId="0">
      <pane xSplit="1" ySplit="2" topLeftCell="B36" activePane="bottomRight" state="frozen"/>
      <selection pane="topRight" activeCell="C1" sqref="C1"/>
      <selection pane="bottomLeft" activeCell="A3" sqref="A3"/>
      <selection pane="bottomRight" activeCell="K48" sqref="K48"/>
    </sheetView>
  </sheetViews>
  <sheetFormatPr defaultColWidth="8.59765625" defaultRowHeight="12" x14ac:dyDescent="0.25"/>
  <cols>
    <col min="1" max="1" width="21.8984375" style="5" customWidth="1"/>
    <col min="2" max="2" width="6.5" style="61" customWidth="1"/>
    <col min="3" max="3" width="16.5" style="61" customWidth="1"/>
    <col min="4" max="5" width="5.69921875" style="15" customWidth="1"/>
    <col min="6" max="6" width="5.69921875" style="83" customWidth="1"/>
    <col min="7" max="8" width="5.69921875" style="15" customWidth="1"/>
    <col min="9" max="9" width="5.69921875" style="12" customWidth="1"/>
    <col min="10" max="12" width="5.69921875" style="13" customWidth="1"/>
    <col min="13" max="13" width="5.69921875" style="12" customWidth="1"/>
    <col min="14" max="16" width="5.69921875" style="14" customWidth="1"/>
    <col min="17" max="17" width="5.69921875" style="31" customWidth="1"/>
    <col min="18" max="20" width="5.69921875" style="14" customWidth="1"/>
    <col min="21" max="21" width="1.296875" style="14" customWidth="1"/>
    <col min="22" max="22" width="8.59765625" style="6"/>
    <col min="23" max="16384" width="8.59765625" style="1"/>
  </cols>
  <sheetData>
    <row r="1" spans="1:35" s="56" customFormat="1" ht="31.2" customHeight="1" x14ac:dyDescent="0.25">
      <c r="A1" s="76" t="s">
        <v>112</v>
      </c>
      <c r="B1" s="77"/>
      <c r="C1" s="77"/>
      <c r="D1" s="78"/>
      <c r="E1" s="78"/>
      <c r="F1" s="81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9"/>
      <c r="V1" s="57"/>
    </row>
    <row r="2" spans="1:35" s="85" customFormat="1" ht="111" customHeight="1" x14ac:dyDescent="0.2">
      <c r="A2" s="80" t="s">
        <v>0</v>
      </c>
      <c r="B2" s="111" t="s">
        <v>1</v>
      </c>
      <c r="C2" s="101" t="s">
        <v>110</v>
      </c>
      <c r="D2" s="118" t="s">
        <v>2</v>
      </c>
      <c r="E2" s="119" t="s">
        <v>3</v>
      </c>
      <c r="F2" s="119" t="s">
        <v>66</v>
      </c>
      <c r="G2" s="120" t="s">
        <v>50</v>
      </c>
      <c r="H2" s="121" t="s">
        <v>67</v>
      </c>
      <c r="I2" s="64" t="s">
        <v>4</v>
      </c>
      <c r="J2" s="65" t="s">
        <v>105</v>
      </c>
      <c r="K2" s="65" t="s">
        <v>106</v>
      </c>
      <c r="L2" s="66" t="s">
        <v>5</v>
      </c>
      <c r="M2" s="122" t="s">
        <v>6</v>
      </c>
      <c r="N2" s="123" t="s">
        <v>107</v>
      </c>
      <c r="O2" s="123" t="s">
        <v>108</v>
      </c>
      <c r="P2" s="124" t="s">
        <v>111</v>
      </c>
      <c r="Q2" s="64" t="s">
        <v>7</v>
      </c>
      <c r="R2" s="65" t="s">
        <v>109</v>
      </c>
      <c r="S2" s="65" t="s">
        <v>68</v>
      </c>
      <c r="T2" s="65" t="s">
        <v>113</v>
      </c>
      <c r="U2" s="74"/>
      <c r="V2" s="84"/>
    </row>
    <row r="3" spans="1:35" ht="13.95" customHeight="1" x14ac:dyDescent="0.25">
      <c r="A3" s="139" t="s">
        <v>36</v>
      </c>
      <c r="B3" s="140" t="s">
        <v>37</v>
      </c>
      <c r="C3" s="141" t="s">
        <v>8</v>
      </c>
      <c r="D3" s="142">
        <f t="shared" ref="D3:D16" si="0">AVERAGE(F3:H3)</f>
        <v>3.8891592628774667</v>
      </c>
      <c r="E3" s="143">
        <f t="shared" ref="E3:E16" si="1">AVERAGE(F3:G3)</f>
        <v>3.9889563376882879</v>
      </c>
      <c r="F3" s="144">
        <f t="shared" ref="F3:F16" si="2">2*((J3/J$42)+(2*N3/N$42))</f>
        <v>2.9319870283018883</v>
      </c>
      <c r="G3" s="144">
        <v>5.0459256470746876</v>
      </c>
      <c r="H3" s="145">
        <v>3.6895651132558238</v>
      </c>
      <c r="I3" s="146">
        <f t="shared" ref="I3:I16" si="3">AVERAGE(J3:L3)</f>
        <v>1.75</v>
      </c>
      <c r="J3" s="147">
        <v>2.5</v>
      </c>
      <c r="K3" s="147">
        <v>0.75</v>
      </c>
      <c r="L3" s="148">
        <v>2</v>
      </c>
      <c r="M3" s="149">
        <f t="shared" ref="M3:M16" si="4">AVERAGE(N3:P3)</f>
        <v>12.916666666666666</v>
      </c>
      <c r="N3" s="150">
        <v>8.75</v>
      </c>
      <c r="O3" s="150">
        <v>12.5</v>
      </c>
      <c r="P3" s="151">
        <v>17.5</v>
      </c>
      <c r="Q3" s="146">
        <f>AVERAGE(R3:T3)</f>
        <v>1.9624999999999999</v>
      </c>
      <c r="R3" s="157"/>
      <c r="S3" s="147">
        <v>2.8499999999999996</v>
      </c>
      <c r="T3" s="147">
        <v>1.075</v>
      </c>
      <c r="U3" s="75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ht="13.95" customHeight="1" x14ac:dyDescent="0.25">
      <c r="A4" s="104" t="s">
        <v>53</v>
      </c>
      <c r="B4" s="112" t="s">
        <v>33</v>
      </c>
      <c r="C4" s="100" t="s">
        <v>8</v>
      </c>
      <c r="D4" s="68">
        <f t="shared" si="0"/>
        <v>5.2040494626892579</v>
      </c>
      <c r="E4" s="53">
        <f t="shared" si="1"/>
        <v>5.554038788309076</v>
      </c>
      <c r="F4" s="54">
        <f t="shared" si="2"/>
        <v>4.7696344339622661</v>
      </c>
      <c r="G4" s="54">
        <v>6.338443142655886</v>
      </c>
      <c r="H4" s="69">
        <v>4.5040708114496226</v>
      </c>
      <c r="I4" s="63">
        <f t="shared" si="3"/>
        <v>2.0416666666666665</v>
      </c>
      <c r="J4" s="55">
        <v>3</v>
      </c>
      <c r="K4" s="55">
        <v>1</v>
      </c>
      <c r="L4" s="67">
        <v>2.125</v>
      </c>
      <c r="M4" s="125">
        <f t="shared" si="4"/>
        <v>18.75</v>
      </c>
      <c r="N4" s="126">
        <v>17.5</v>
      </c>
      <c r="O4" s="126">
        <v>12.5</v>
      </c>
      <c r="P4" s="127">
        <v>26.25</v>
      </c>
      <c r="Q4" s="63">
        <f t="shared" ref="Q4:Q24" si="5">AVERAGE(R4:T4)</f>
        <v>2.6549999999999998</v>
      </c>
      <c r="R4" s="158"/>
      <c r="S4" s="55">
        <v>4.05</v>
      </c>
      <c r="T4" s="55">
        <v>1.26</v>
      </c>
      <c r="U4" s="75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ht="13.95" customHeight="1" x14ac:dyDescent="0.25">
      <c r="A5" s="104" t="s">
        <v>11</v>
      </c>
      <c r="B5" s="112" t="s">
        <v>12</v>
      </c>
      <c r="C5" s="100" t="s">
        <v>13</v>
      </c>
      <c r="D5" s="68">
        <f t="shared" si="0"/>
        <v>5.6566074759209171</v>
      </c>
      <c r="E5" s="53">
        <f t="shared" si="1"/>
        <v>5.7963250377522355</v>
      </c>
      <c r="F5" s="54">
        <f t="shared" si="2"/>
        <v>4.5963443396226431</v>
      </c>
      <c r="G5" s="54">
        <v>6.9963057358818279</v>
      </c>
      <c r="H5" s="69">
        <v>5.3771723522582793</v>
      </c>
      <c r="I5" s="63">
        <f t="shared" si="3"/>
        <v>2.6666666666666665</v>
      </c>
      <c r="J5" s="55">
        <v>3.5</v>
      </c>
      <c r="K5" s="55">
        <v>2.5</v>
      </c>
      <c r="L5" s="67">
        <v>2</v>
      </c>
      <c r="M5" s="125">
        <f t="shared" si="4"/>
        <v>17.5</v>
      </c>
      <c r="N5" s="126">
        <v>15</v>
      </c>
      <c r="O5" s="126">
        <v>12.5</v>
      </c>
      <c r="P5" s="127">
        <v>25</v>
      </c>
      <c r="Q5" s="62">
        <f t="shared" si="5"/>
        <v>2.78125</v>
      </c>
      <c r="R5" s="158"/>
      <c r="S5" s="55">
        <v>3.1</v>
      </c>
      <c r="T5" s="55">
        <v>2.4624999999999999</v>
      </c>
      <c r="U5" s="75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ht="13.95" customHeight="1" x14ac:dyDescent="0.25">
      <c r="A6" s="104" t="s">
        <v>24</v>
      </c>
      <c r="B6" s="112" t="s">
        <v>25</v>
      </c>
      <c r="C6" s="100" t="s">
        <v>13</v>
      </c>
      <c r="D6" s="68">
        <f t="shared" si="0"/>
        <v>6.9905139110609937</v>
      </c>
      <c r="E6" s="53">
        <f t="shared" si="1"/>
        <v>7.5356206895136939</v>
      </c>
      <c r="F6" s="54">
        <f t="shared" si="2"/>
        <v>7.2775943396226435</v>
      </c>
      <c r="G6" s="54">
        <v>7.7936470394047435</v>
      </c>
      <c r="H6" s="69">
        <v>5.9003003541555952</v>
      </c>
      <c r="I6" s="63">
        <f t="shared" si="3"/>
        <v>2.5416666666666665</v>
      </c>
      <c r="J6" s="55">
        <v>3.5</v>
      </c>
      <c r="K6" s="55">
        <v>1.75</v>
      </c>
      <c r="L6" s="67">
        <v>2.375</v>
      </c>
      <c r="M6" s="125">
        <f t="shared" si="4"/>
        <v>22.083333333333332</v>
      </c>
      <c r="N6" s="126">
        <v>30</v>
      </c>
      <c r="O6" s="126">
        <v>15</v>
      </c>
      <c r="P6" s="127">
        <v>21.25</v>
      </c>
      <c r="Q6" s="62">
        <f t="shared" si="5"/>
        <v>3.7125000000000004</v>
      </c>
      <c r="R6" s="158"/>
      <c r="S6" s="55">
        <v>4.45</v>
      </c>
      <c r="T6" s="55">
        <v>2.9750000000000001</v>
      </c>
      <c r="U6" s="90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13.95" customHeight="1" x14ac:dyDescent="0.25">
      <c r="A7" s="104" t="s">
        <v>21</v>
      </c>
      <c r="B7" s="112" t="s">
        <v>22</v>
      </c>
      <c r="C7" s="100" t="s">
        <v>13</v>
      </c>
      <c r="D7" s="68">
        <f t="shared" si="0"/>
        <v>7.0942668214108791</v>
      </c>
      <c r="E7" s="53">
        <f t="shared" si="1"/>
        <v>7.9477043640466221</v>
      </c>
      <c r="F7" s="54">
        <f t="shared" si="2"/>
        <v>8.3354363207547202</v>
      </c>
      <c r="G7" s="54">
        <v>7.559972407338523</v>
      </c>
      <c r="H7" s="69">
        <v>5.3873917361393939</v>
      </c>
      <c r="I7" s="63">
        <f t="shared" si="3"/>
        <v>3.3333333333333335</v>
      </c>
      <c r="J7" s="55">
        <v>6.25</v>
      </c>
      <c r="K7" s="55">
        <v>1.75</v>
      </c>
      <c r="L7" s="67">
        <v>2</v>
      </c>
      <c r="M7" s="125">
        <f t="shared" si="4"/>
        <v>26.25</v>
      </c>
      <c r="N7" s="126">
        <v>27.5</v>
      </c>
      <c r="O7" s="126">
        <v>12.5</v>
      </c>
      <c r="P7" s="127">
        <v>38.75</v>
      </c>
      <c r="Q7" s="63">
        <f t="shared" si="5"/>
        <v>3.0449999999999999</v>
      </c>
      <c r="R7" s="158"/>
      <c r="S7" s="55">
        <v>4.5999999999999996</v>
      </c>
      <c r="T7" s="55">
        <v>1.4900000000000002</v>
      </c>
      <c r="U7" s="75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ht="13.95" customHeight="1" x14ac:dyDescent="0.25">
      <c r="A8" s="104" t="s">
        <v>38</v>
      </c>
      <c r="B8" s="112" t="s">
        <v>39</v>
      </c>
      <c r="C8" s="100" t="s">
        <v>13</v>
      </c>
      <c r="D8" s="68">
        <f t="shared" si="0"/>
        <v>7.1860649069124518</v>
      </c>
      <c r="E8" s="53">
        <f t="shared" si="1"/>
        <v>7.7647907516533268</v>
      </c>
      <c r="F8" s="54">
        <f t="shared" si="2"/>
        <v>4.5051493710691837</v>
      </c>
      <c r="G8" s="54">
        <v>11.02443213223747</v>
      </c>
      <c r="H8" s="69">
        <v>6.0286132174306992</v>
      </c>
      <c r="I8" s="63">
        <f t="shared" si="3"/>
        <v>2.4444444444444446</v>
      </c>
      <c r="J8" s="55">
        <v>3.3333333333333335</v>
      </c>
      <c r="K8" s="55">
        <v>1.75</v>
      </c>
      <c r="L8" s="67">
        <v>2.25</v>
      </c>
      <c r="M8" s="125">
        <f t="shared" si="4"/>
        <v>25</v>
      </c>
      <c r="N8" s="126">
        <v>15</v>
      </c>
      <c r="O8" s="126">
        <v>30</v>
      </c>
      <c r="P8" s="127">
        <v>30</v>
      </c>
      <c r="Q8" s="62">
        <f t="shared" si="5"/>
        <v>4.1312499999999996</v>
      </c>
      <c r="R8" s="158"/>
      <c r="S8" s="55">
        <v>5.65</v>
      </c>
      <c r="T8" s="55">
        <v>2.6124999999999998</v>
      </c>
      <c r="U8" s="75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13.95" customHeight="1" x14ac:dyDescent="0.25">
      <c r="A9" s="104" t="s">
        <v>31</v>
      </c>
      <c r="B9" s="112" t="s">
        <v>32</v>
      </c>
      <c r="C9" s="100" t="s">
        <v>13</v>
      </c>
      <c r="D9" s="68">
        <f t="shared" si="0"/>
        <v>7.225020906258119</v>
      </c>
      <c r="E9" s="53">
        <f t="shared" si="1"/>
        <v>7.8902470938011842</v>
      </c>
      <c r="F9" s="54">
        <f t="shared" si="2"/>
        <v>6.0966096698113219</v>
      </c>
      <c r="G9" s="54">
        <v>9.6838845177910464</v>
      </c>
      <c r="H9" s="69">
        <v>5.894568531171986</v>
      </c>
      <c r="I9" s="63">
        <f t="shared" si="3"/>
        <v>1.4166666666666667</v>
      </c>
      <c r="J9" s="55">
        <v>1.75</v>
      </c>
      <c r="K9" s="55">
        <v>1</v>
      </c>
      <c r="L9" s="67">
        <v>1.5</v>
      </c>
      <c r="M9" s="125">
        <f t="shared" si="4"/>
        <v>28.333333333333332</v>
      </c>
      <c r="N9" s="126">
        <v>28.75</v>
      </c>
      <c r="O9" s="126">
        <v>25</v>
      </c>
      <c r="P9" s="127">
        <v>31.25</v>
      </c>
      <c r="Q9" s="62">
        <f t="shared" si="5"/>
        <v>4.4375</v>
      </c>
      <c r="R9" s="158"/>
      <c r="S9" s="55">
        <v>5.8</v>
      </c>
      <c r="T9" s="55">
        <v>3.0750000000000002</v>
      </c>
      <c r="U9" s="90"/>
      <c r="W9" s="3" t="s">
        <v>14</v>
      </c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 ht="13.95" customHeight="1" x14ac:dyDescent="0.25">
      <c r="A10" s="104" t="s">
        <v>17</v>
      </c>
      <c r="B10" s="112" t="s">
        <v>18</v>
      </c>
      <c r="C10" s="100" t="s">
        <v>13</v>
      </c>
      <c r="D10" s="68">
        <f t="shared" si="0"/>
        <v>7.3082275986755834</v>
      </c>
      <c r="E10" s="53">
        <f t="shared" si="1"/>
        <v>7.6542990266379549</v>
      </c>
      <c r="F10" s="54">
        <f t="shared" si="2"/>
        <v>5.1435141509433979</v>
      </c>
      <c r="G10" s="54">
        <v>10.165083902332512</v>
      </c>
      <c r="H10" s="69">
        <v>6.6160847427508394</v>
      </c>
      <c r="I10" s="63">
        <f t="shared" si="3"/>
        <v>2.4166666666666665</v>
      </c>
      <c r="J10" s="55">
        <v>4.5</v>
      </c>
      <c r="K10" s="55">
        <v>1.25</v>
      </c>
      <c r="L10" s="67">
        <v>1.5</v>
      </c>
      <c r="M10" s="125">
        <f t="shared" si="4"/>
        <v>28.333333333333332</v>
      </c>
      <c r="N10" s="126">
        <v>15</v>
      </c>
      <c r="O10" s="126">
        <v>27.5</v>
      </c>
      <c r="P10" s="127">
        <v>42.5</v>
      </c>
      <c r="Q10" s="62">
        <f t="shared" si="5"/>
        <v>4.3712499999999999</v>
      </c>
      <c r="R10" s="158"/>
      <c r="S10" s="55">
        <v>5.65</v>
      </c>
      <c r="T10" s="55">
        <v>3.0924999999999998</v>
      </c>
      <c r="U10" s="75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5" ht="13.95" customHeight="1" x14ac:dyDescent="0.25">
      <c r="A11" s="104" t="s">
        <v>9</v>
      </c>
      <c r="B11" s="112" t="s">
        <v>10</v>
      </c>
      <c r="C11" s="100" t="s">
        <v>13</v>
      </c>
      <c r="D11" s="68">
        <f t="shared" si="0"/>
        <v>7.360546966844332</v>
      </c>
      <c r="E11" s="53">
        <f t="shared" si="1"/>
        <v>8.1597089349629499</v>
      </c>
      <c r="F11" s="54">
        <f t="shared" si="2"/>
        <v>6.8672169811320769</v>
      </c>
      <c r="G11" s="54">
        <v>9.452200888793822</v>
      </c>
      <c r="H11" s="69">
        <v>5.7622230306070943</v>
      </c>
      <c r="I11" s="63">
        <f t="shared" si="3"/>
        <v>1.875</v>
      </c>
      <c r="J11" s="55">
        <v>2.75</v>
      </c>
      <c r="K11" s="55">
        <v>0.25</v>
      </c>
      <c r="L11" s="67">
        <v>2.625</v>
      </c>
      <c r="M11" s="125">
        <f t="shared" si="4"/>
        <v>28.166666666666668</v>
      </c>
      <c r="N11" s="126">
        <v>30</v>
      </c>
      <c r="O11" s="126">
        <v>30</v>
      </c>
      <c r="P11" s="127">
        <v>24.5</v>
      </c>
      <c r="Q11" s="62">
        <f t="shared" si="5"/>
        <v>3.95</v>
      </c>
      <c r="R11" s="158"/>
      <c r="S11" s="55">
        <v>5.55</v>
      </c>
      <c r="T11" s="55">
        <v>2.35</v>
      </c>
      <c r="U11" s="75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35" ht="13.95" customHeight="1" x14ac:dyDescent="0.25">
      <c r="A12" s="104" t="s">
        <v>29</v>
      </c>
      <c r="B12" s="112" t="s">
        <v>30</v>
      </c>
      <c r="C12" s="100" t="s">
        <v>13</v>
      </c>
      <c r="D12" s="68">
        <f t="shared" si="0"/>
        <v>7.6266663266654922</v>
      </c>
      <c r="E12" s="53">
        <f t="shared" si="1"/>
        <v>8.5612973601569031</v>
      </c>
      <c r="F12" s="54">
        <f t="shared" si="2"/>
        <v>6.2334021226415111</v>
      </c>
      <c r="G12" s="54">
        <v>10.889192597672293</v>
      </c>
      <c r="H12" s="69">
        <v>5.7574042596826693</v>
      </c>
      <c r="I12" s="63">
        <f t="shared" si="3"/>
        <v>1.5833333333333333</v>
      </c>
      <c r="J12" s="55">
        <v>2</v>
      </c>
      <c r="K12" s="55">
        <v>0.75</v>
      </c>
      <c r="L12" s="67">
        <v>2</v>
      </c>
      <c r="M12" s="125">
        <f t="shared" si="4"/>
        <v>26.25</v>
      </c>
      <c r="N12" s="126">
        <v>28.75</v>
      </c>
      <c r="O12" s="126">
        <v>27.5</v>
      </c>
      <c r="P12" s="127">
        <v>22.5</v>
      </c>
      <c r="Q12" s="62">
        <f t="shared" si="5"/>
        <v>5.0625</v>
      </c>
      <c r="R12" s="158"/>
      <c r="S12" s="55">
        <v>7.0500000000000007</v>
      </c>
      <c r="T12" s="55">
        <v>3.0750000000000002</v>
      </c>
      <c r="U12" s="90"/>
      <c r="W12" s="2"/>
      <c r="X12" s="2"/>
      <c r="AG12" s="2"/>
      <c r="AH12" s="2"/>
      <c r="AI12" s="2"/>
    </row>
    <row r="13" spans="1:35" ht="13.95" customHeight="1" x14ac:dyDescent="0.25">
      <c r="A13" s="104" t="s">
        <v>19</v>
      </c>
      <c r="B13" s="112" t="s">
        <v>20</v>
      </c>
      <c r="C13" s="100" t="s">
        <v>13</v>
      </c>
      <c r="D13" s="68">
        <f t="shared" si="0"/>
        <v>7.7157589070391071</v>
      </c>
      <c r="E13" s="53">
        <f t="shared" si="1"/>
        <v>8.5059436773134376</v>
      </c>
      <c r="F13" s="54">
        <f t="shared" si="2"/>
        <v>3.7025943396226433</v>
      </c>
      <c r="G13" s="54">
        <v>13.309293015004231</v>
      </c>
      <c r="H13" s="69">
        <v>6.1353893664904477</v>
      </c>
      <c r="I13" s="63">
        <f t="shared" si="3"/>
        <v>3</v>
      </c>
      <c r="J13" s="55">
        <v>3.5</v>
      </c>
      <c r="K13" s="55">
        <v>3.25</v>
      </c>
      <c r="L13" s="67">
        <v>2.25</v>
      </c>
      <c r="M13" s="125">
        <f t="shared" si="4"/>
        <v>20.833333333333332</v>
      </c>
      <c r="N13" s="126">
        <v>10</v>
      </c>
      <c r="O13" s="126">
        <v>32.5</v>
      </c>
      <c r="P13" s="127">
        <v>20</v>
      </c>
      <c r="Q13" s="62">
        <f t="shared" si="5"/>
        <v>4.8000000000000007</v>
      </c>
      <c r="R13" s="158"/>
      <c r="S13" s="55">
        <v>6.15</v>
      </c>
      <c r="T13" s="55">
        <v>3.45</v>
      </c>
      <c r="U13" s="75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ht="13.95" customHeight="1" x14ac:dyDescent="0.25">
      <c r="A14" s="104" t="s">
        <v>26</v>
      </c>
      <c r="B14" s="112" t="s">
        <v>27</v>
      </c>
      <c r="C14" s="100" t="s">
        <v>23</v>
      </c>
      <c r="D14" s="32">
        <f t="shared" si="0"/>
        <v>7.8829104709680919</v>
      </c>
      <c r="E14" s="33">
        <f t="shared" si="1"/>
        <v>8.8932108852540441</v>
      </c>
      <c r="F14" s="34">
        <f t="shared" si="2"/>
        <v>6.2926493710691842</v>
      </c>
      <c r="G14" s="34">
        <v>11.493772399438903</v>
      </c>
      <c r="H14" s="34">
        <v>5.8623096423961867</v>
      </c>
      <c r="I14" s="35">
        <f t="shared" si="3"/>
        <v>1.9861111111111114</v>
      </c>
      <c r="J14" s="36">
        <v>3.3333333333333335</v>
      </c>
      <c r="K14" s="36">
        <v>1</v>
      </c>
      <c r="L14" s="36">
        <v>1.625</v>
      </c>
      <c r="M14" s="128">
        <f t="shared" si="4"/>
        <v>36.25</v>
      </c>
      <c r="N14" s="129">
        <v>25</v>
      </c>
      <c r="O14" s="129">
        <v>42.5</v>
      </c>
      <c r="P14" s="129">
        <v>41.25</v>
      </c>
      <c r="Q14" s="35">
        <f t="shared" si="5"/>
        <v>3.5775000000000001</v>
      </c>
      <c r="R14" s="159"/>
      <c r="S14" s="36">
        <v>4.95</v>
      </c>
      <c r="T14" s="36">
        <v>2.2050000000000001</v>
      </c>
      <c r="U14" s="75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ht="13.95" customHeight="1" x14ac:dyDescent="0.25">
      <c r="A15" s="104" t="s">
        <v>15</v>
      </c>
      <c r="B15" s="112" t="s">
        <v>16</v>
      </c>
      <c r="C15" s="100" t="s">
        <v>23</v>
      </c>
      <c r="D15" s="32">
        <f t="shared" si="0"/>
        <v>7.9476297052323188</v>
      </c>
      <c r="E15" s="33">
        <f t="shared" si="1"/>
        <v>8.9052609588699845</v>
      </c>
      <c r="F15" s="34">
        <f t="shared" si="2"/>
        <v>4.5082154088050324</v>
      </c>
      <c r="G15" s="34">
        <v>13.302306508934937</v>
      </c>
      <c r="H15" s="34">
        <v>6.0323671979569848</v>
      </c>
      <c r="I15" s="35">
        <f t="shared" si="3"/>
        <v>1.75</v>
      </c>
      <c r="J15" s="36">
        <v>2.25</v>
      </c>
      <c r="K15" s="36">
        <v>1.5</v>
      </c>
      <c r="L15" s="36">
        <v>1.5</v>
      </c>
      <c r="M15" s="128">
        <f t="shared" si="4"/>
        <v>24.861111111111111</v>
      </c>
      <c r="N15" s="129">
        <v>18.333333333333332</v>
      </c>
      <c r="O15" s="129">
        <v>30</v>
      </c>
      <c r="P15" s="129">
        <v>26.25</v>
      </c>
      <c r="Q15" s="35">
        <f t="shared" si="5"/>
        <v>6.07</v>
      </c>
      <c r="R15" s="159"/>
      <c r="S15" s="36">
        <v>8.5500000000000007</v>
      </c>
      <c r="T15" s="36">
        <v>3.59</v>
      </c>
      <c r="U15" s="90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ht="13.95" customHeight="1" x14ac:dyDescent="0.25">
      <c r="A16" s="104" t="s">
        <v>34</v>
      </c>
      <c r="B16" s="112" t="s">
        <v>35</v>
      </c>
      <c r="C16" s="100" t="s">
        <v>23</v>
      </c>
      <c r="D16" s="32">
        <f t="shared" si="0"/>
        <v>8.4126449919979454</v>
      </c>
      <c r="E16" s="33">
        <f t="shared" si="1"/>
        <v>10.203413332000732</v>
      </c>
      <c r="F16" s="34">
        <f t="shared" si="2"/>
        <v>6.1239091981132106</v>
      </c>
      <c r="G16" s="34">
        <v>14.282917465888254</v>
      </c>
      <c r="H16" s="34">
        <v>4.8311083119923754</v>
      </c>
      <c r="I16" s="35">
        <f t="shared" si="3"/>
        <v>3.0416666666666665</v>
      </c>
      <c r="J16" s="36">
        <v>4.25</v>
      </c>
      <c r="K16" s="36">
        <v>2.25</v>
      </c>
      <c r="L16" s="36">
        <v>2.625</v>
      </c>
      <c r="M16" s="128">
        <f t="shared" si="4"/>
        <v>28.75</v>
      </c>
      <c r="N16" s="129">
        <v>21.25</v>
      </c>
      <c r="O16" s="129">
        <v>40</v>
      </c>
      <c r="P16" s="129">
        <v>25</v>
      </c>
      <c r="Q16" s="35">
        <f t="shared" si="5"/>
        <v>4.2012499999999999</v>
      </c>
      <c r="R16" s="159"/>
      <c r="S16" s="36">
        <v>7.1499999999999995</v>
      </c>
      <c r="T16" s="36">
        <v>1.2524999999999999</v>
      </c>
      <c r="U16" s="75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ht="13.95" customHeight="1" x14ac:dyDescent="0.25">
      <c r="A17" s="106"/>
      <c r="B17" s="114"/>
      <c r="C17" s="99"/>
      <c r="D17" s="93"/>
      <c r="E17" s="94"/>
      <c r="F17" s="95"/>
      <c r="G17" s="95"/>
      <c r="H17" s="95"/>
      <c r="I17" s="96"/>
      <c r="J17" s="97"/>
      <c r="K17" s="97"/>
      <c r="L17" s="97"/>
      <c r="M17" s="132"/>
      <c r="N17" s="133"/>
      <c r="O17" s="133"/>
      <c r="P17" s="133"/>
      <c r="Q17" s="96"/>
      <c r="R17" s="97"/>
      <c r="S17" s="97"/>
      <c r="T17" s="97"/>
      <c r="U17" s="98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13.95" customHeight="1" x14ac:dyDescent="0.25">
      <c r="A18" s="104" t="s">
        <v>52</v>
      </c>
      <c r="B18" s="112" t="s">
        <v>60</v>
      </c>
      <c r="C18" s="100" t="s">
        <v>8</v>
      </c>
      <c r="D18" s="32"/>
      <c r="E18" s="33">
        <f t="shared" ref="E18:E24" si="6">AVERAGE(F18:G18)</f>
        <v>5.5992429581434866</v>
      </c>
      <c r="F18" s="34">
        <f t="shared" ref="F18:F24" si="7">2*((J18/J$42)+(2*N18/N$42)+(3*Q18/Q$42))</f>
        <v>6.6177918431679368</v>
      </c>
      <c r="G18" s="34">
        <v>4.5806940731190355</v>
      </c>
      <c r="H18" s="34"/>
      <c r="I18" s="35">
        <f t="shared" ref="I18:I24" si="8">AVERAGE(J18:L18)</f>
        <v>1.75</v>
      </c>
      <c r="J18" s="36">
        <v>3</v>
      </c>
      <c r="K18" s="36">
        <v>0.5</v>
      </c>
      <c r="L18" s="36"/>
      <c r="M18" s="128">
        <f t="shared" ref="M18:M24" si="9">AVERAGE(N18:P18)</f>
        <v>10</v>
      </c>
      <c r="N18" s="129">
        <v>7.5</v>
      </c>
      <c r="O18" s="129">
        <v>12.5</v>
      </c>
      <c r="P18" s="129"/>
      <c r="Q18" s="35">
        <f t="shared" si="5"/>
        <v>2.5999999999999996</v>
      </c>
      <c r="R18" s="159"/>
      <c r="S18" s="36">
        <v>2.5999999999999996</v>
      </c>
      <c r="T18" s="36"/>
      <c r="U18" s="37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5" ht="13.95" customHeight="1" x14ac:dyDescent="0.25">
      <c r="A19" s="104" t="s">
        <v>70</v>
      </c>
      <c r="B19" s="112" t="s">
        <v>58</v>
      </c>
      <c r="C19" s="100" t="s">
        <v>13</v>
      </c>
      <c r="D19" s="32"/>
      <c r="E19" s="33">
        <f t="shared" si="6"/>
        <v>6.4175071231870398</v>
      </c>
      <c r="F19" s="34">
        <f t="shared" si="7"/>
        <v>8.8521668431679377</v>
      </c>
      <c r="G19" s="34">
        <v>3.9828474032061423</v>
      </c>
      <c r="H19" s="34"/>
      <c r="I19" s="35">
        <f t="shared" si="8"/>
        <v>2</v>
      </c>
      <c r="J19" s="36">
        <v>3</v>
      </c>
      <c r="K19" s="36">
        <v>1</v>
      </c>
      <c r="L19" s="36"/>
      <c r="M19" s="128">
        <f t="shared" si="9"/>
        <v>12.5</v>
      </c>
      <c r="N19" s="129">
        <v>20</v>
      </c>
      <c r="O19" s="129">
        <v>5</v>
      </c>
      <c r="P19" s="129"/>
      <c r="Q19" s="35">
        <f t="shared" si="5"/>
        <v>2.6</v>
      </c>
      <c r="R19" s="159"/>
      <c r="S19" s="36">
        <v>2.6</v>
      </c>
      <c r="T19" s="36"/>
      <c r="U19" s="37"/>
      <c r="W19" s="2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13.95" customHeight="1" x14ac:dyDescent="0.25">
      <c r="A20" s="104" t="s">
        <v>55</v>
      </c>
      <c r="B20" s="112" t="s">
        <v>62</v>
      </c>
      <c r="C20" s="100" t="s">
        <v>13</v>
      </c>
      <c r="D20" s="32"/>
      <c r="E20" s="33">
        <f t="shared" si="6"/>
        <v>8.0357684258457649</v>
      </c>
      <c r="F20" s="34">
        <f t="shared" si="7"/>
        <v>9.7032757780408012</v>
      </c>
      <c r="G20" s="34">
        <v>6.3682610736507277</v>
      </c>
      <c r="H20" s="34"/>
      <c r="I20" s="35">
        <f t="shared" si="8"/>
        <v>2.458333333333333</v>
      </c>
      <c r="J20" s="36">
        <v>3.6666666666666665</v>
      </c>
      <c r="K20" s="36">
        <v>1.25</v>
      </c>
      <c r="L20" s="36"/>
      <c r="M20" s="128">
        <f t="shared" si="9"/>
        <v>12.916666666666668</v>
      </c>
      <c r="N20" s="129">
        <v>13.333333333333334</v>
      </c>
      <c r="O20" s="129">
        <v>12.5</v>
      </c>
      <c r="P20" s="129"/>
      <c r="Q20" s="35">
        <f t="shared" si="5"/>
        <v>3.8</v>
      </c>
      <c r="R20" s="159"/>
      <c r="S20" s="36">
        <v>3.8</v>
      </c>
      <c r="T20" s="36"/>
      <c r="U20" s="37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ht="13.95" customHeight="1" x14ac:dyDescent="0.25">
      <c r="A21" s="104" t="s">
        <v>57</v>
      </c>
      <c r="B21" s="112" t="s">
        <v>64</v>
      </c>
      <c r="C21" s="100" t="s">
        <v>13</v>
      </c>
      <c r="D21" s="32"/>
      <c r="E21" s="33">
        <f t="shared" si="6"/>
        <v>8.708510188992987</v>
      </c>
      <c r="F21" s="34">
        <f t="shared" si="7"/>
        <v>9.2016831289216583</v>
      </c>
      <c r="G21" s="34">
        <v>8.2153372490643157</v>
      </c>
      <c r="H21" s="34"/>
      <c r="I21" s="35">
        <f t="shared" si="8"/>
        <v>1.8333333333333335</v>
      </c>
      <c r="J21" s="36">
        <v>1.6666666666666667</v>
      </c>
      <c r="K21" s="36">
        <v>2</v>
      </c>
      <c r="L21" s="36"/>
      <c r="M21" s="128">
        <f t="shared" si="9"/>
        <v>12.5</v>
      </c>
      <c r="N21" s="129">
        <v>10</v>
      </c>
      <c r="O21" s="129">
        <v>15</v>
      </c>
      <c r="P21" s="129"/>
      <c r="Q21" s="35">
        <f t="shared" si="5"/>
        <v>4.6500000000000004</v>
      </c>
      <c r="R21" s="159"/>
      <c r="S21" s="36">
        <v>4.6500000000000004</v>
      </c>
      <c r="T21" s="36"/>
      <c r="U21" s="37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 s="2" customFormat="1" ht="13.95" customHeight="1" x14ac:dyDescent="0.25">
      <c r="A22" s="104" t="s">
        <v>56</v>
      </c>
      <c r="B22" s="112" t="s">
        <v>63</v>
      </c>
      <c r="C22" s="100" t="s">
        <v>13</v>
      </c>
      <c r="D22" s="32"/>
      <c r="E22" s="33">
        <f t="shared" si="6"/>
        <v>10.952071416418914</v>
      </c>
      <c r="F22" s="34">
        <f t="shared" si="7"/>
        <v>12.948349016524555</v>
      </c>
      <c r="G22" s="34">
        <v>8.9557938163132746</v>
      </c>
      <c r="H22" s="34"/>
      <c r="I22" s="35">
        <f t="shared" si="8"/>
        <v>3.625</v>
      </c>
      <c r="J22" s="36">
        <v>4.25</v>
      </c>
      <c r="K22" s="36">
        <v>3</v>
      </c>
      <c r="L22" s="36"/>
      <c r="M22" s="128">
        <f t="shared" si="9"/>
        <v>14.375</v>
      </c>
      <c r="N22" s="129">
        <v>18.75</v>
      </c>
      <c r="O22" s="129">
        <v>10</v>
      </c>
      <c r="P22" s="129"/>
      <c r="Q22" s="35">
        <f t="shared" si="5"/>
        <v>5.2</v>
      </c>
      <c r="R22" s="159"/>
      <c r="S22" s="36">
        <v>5.2</v>
      </c>
      <c r="T22" s="36"/>
      <c r="U22" s="37"/>
      <c r="V22" s="6"/>
    </row>
    <row r="23" spans="1:35" s="2" customFormat="1" ht="13.95" customHeight="1" x14ac:dyDescent="0.25">
      <c r="A23" s="104" t="s">
        <v>51</v>
      </c>
      <c r="B23" s="112" t="s">
        <v>59</v>
      </c>
      <c r="C23" s="100" t="s">
        <v>23</v>
      </c>
      <c r="D23" s="32"/>
      <c r="E23" s="33">
        <f t="shared" si="6"/>
        <v>16.586100971111435</v>
      </c>
      <c r="F23" s="34">
        <f t="shared" si="7"/>
        <v>18.020321506374202</v>
      </c>
      <c r="G23" s="34">
        <v>15.151880435848671</v>
      </c>
      <c r="H23" s="34"/>
      <c r="I23" s="35">
        <f t="shared" si="8"/>
        <v>4.625</v>
      </c>
      <c r="J23" s="36">
        <v>5.75</v>
      </c>
      <c r="K23" s="36">
        <v>3.5</v>
      </c>
      <c r="L23" s="36"/>
      <c r="M23" s="128">
        <f t="shared" si="9"/>
        <v>23.75</v>
      </c>
      <c r="N23" s="129">
        <v>17.5</v>
      </c>
      <c r="O23" s="129">
        <v>30</v>
      </c>
      <c r="P23" s="129"/>
      <c r="Q23" s="35">
        <f t="shared" si="5"/>
        <v>8.3999999999999986</v>
      </c>
      <c r="R23" s="159"/>
      <c r="S23" s="36">
        <v>8.3999999999999986</v>
      </c>
      <c r="T23" s="36"/>
      <c r="U23" s="37"/>
      <c r="V23" s="6"/>
    </row>
    <row r="24" spans="1:35" s="2" customFormat="1" ht="13.95" customHeight="1" x14ac:dyDescent="0.25">
      <c r="A24" s="105" t="s">
        <v>54</v>
      </c>
      <c r="B24" s="113" t="s">
        <v>61</v>
      </c>
      <c r="C24" s="156" t="s">
        <v>28</v>
      </c>
      <c r="D24" s="38"/>
      <c r="E24" s="39">
        <f t="shared" si="6"/>
        <v>19.691704909381539</v>
      </c>
      <c r="F24" s="40">
        <f t="shared" si="7"/>
        <v>20.368717621712591</v>
      </c>
      <c r="G24" s="40">
        <v>19.014692197050486</v>
      </c>
      <c r="H24" s="40"/>
      <c r="I24" s="41">
        <f t="shared" si="8"/>
        <v>4.375</v>
      </c>
      <c r="J24" s="42">
        <v>5.5</v>
      </c>
      <c r="K24" s="42">
        <v>3.25</v>
      </c>
      <c r="L24" s="42"/>
      <c r="M24" s="130">
        <f t="shared" si="9"/>
        <v>46.875</v>
      </c>
      <c r="N24" s="131">
        <v>33.75</v>
      </c>
      <c r="O24" s="131">
        <v>60</v>
      </c>
      <c r="P24" s="131"/>
      <c r="Q24" s="41">
        <f t="shared" si="5"/>
        <v>8.1</v>
      </c>
      <c r="R24" s="160"/>
      <c r="S24" s="42">
        <v>8.1</v>
      </c>
      <c r="T24" s="42"/>
      <c r="U24" s="43"/>
      <c r="V24" s="6"/>
    </row>
    <row r="25" spans="1:35" s="2" customFormat="1" ht="13.95" customHeight="1" x14ac:dyDescent="0.25">
      <c r="A25" s="106" t="s">
        <v>91</v>
      </c>
      <c r="B25" s="114" t="s">
        <v>92</v>
      </c>
      <c r="C25" s="137"/>
      <c r="D25" s="93"/>
      <c r="E25" s="94"/>
      <c r="F25" s="94">
        <f t="shared" ref="F25:F42" si="10">2*((J25/J$42)+(2*N25/N$42)+(3*Q25/Q$42))</f>
        <v>2.7951945754716991</v>
      </c>
      <c r="G25" s="95"/>
      <c r="H25" s="95"/>
      <c r="I25" s="96"/>
      <c r="J25" s="97">
        <v>2.25</v>
      </c>
      <c r="K25" s="97"/>
      <c r="L25" s="97"/>
      <c r="M25" s="132"/>
      <c r="N25" s="133">
        <v>8.75</v>
      </c>
      <c r="O25" s="133"/>
      <c r="P25" s="133"/>
      <c r="Q25" s="96"/>
      <c r="R25" s="161"/>
      <c r="S25" s="97"/>
      <c r="T25" s="97"/>
      <c r="U25" s="98"/>
      <c r="V25" s="6"/>
    </row>
    <row r="26" spans="1:35" s="2" customFormat="1" ht="13.95" customHeight="1" x14ac:dyDescent="0.25">
      <c r="A26" s="104" t="s">
        <v>81</v>
      </c>
      <c r="B26" s="112" t="s">
        <v>82</v>
      </c>
      <c r="C26" s="91"/>
      <c r="D26" s="32"/>
      <c r="E26" s="33"/>
      <c r="F26" s="33">
        <f t="shared" si="10"/>
        <v>3.4533411949685551</v>
      </c>
      <c r="G26" s="34"/>
      <c r="H26" s="34"/>
      <c r="I26" s="35"/>
      <c r="J26" s="36">
        <v>2.5</v>
      </c>
      <c r="K26" s="36"/>
      <c r="L26" s="36"/>
      <c r="M26" s="128"/>
      <c r="N26" s="129">
        <v>11.666666666666666</v>
      </c>
      <c r="O26" s="129"/>
      <c r="P26" s="129"/>
      <c r="Q26" s="35"/>
      <c r="R26" s="159"/>
      <c r="S26" s="36"/>
      <c r="T26" s="36"/>
      <c r="U26" s="37"/>
      <c r="V26" s="6"/>
    </row>
    <row r="27" spans="1:35" s="2" customFormat="1" ht="13.95" customHeight="1" x14ac:dyDescent="0.25">
      <c r="A27" s="104" t="s">
        <v>99</v>
      </c>
      <c r="B27" s="112" t="s">
        <v>100</v>
      </c>
      <c r="C27" s="91"/>
      <c r="D27" s="32"/>
      <c r="E27" s="33"/>
      <c r="F27" s="33">
        <f t="shared" si="10"/>
        <v>4.0993219339622655</v>
      </c>
      <c r="G27" s="34"/>
      <c r="H27" s="34"/>
      <c r="I27" s="35"/>
      <c r="J27" s="36">
        <v>3</v>
      </c>
      <c r="K27" s="36"/>
      <c r="L27" s="36"/>
      <c r="M27" s="128"/>
      <c r="N27" s="129">
        <v>13.75</v>
      </c>
      <c r="O27" s="129"/>
      <c r="P27" s="129"/>
      <c r="Q27" s="35"/>
      <c r="R27" s="159"/>
      <c r="S27" s="36"/>
      <c r="T27" s="36"/>
      <c r="U27" s="37"/>
      <c r="V27" s="6"/>
    </row>
    <row r="28" spans="1:35" s="2" customFormat="1" ht="13.95" customHeight="1" x14ac:dyDescent="0.25">
      <c r="A28" s="104" t="s">
        <v>73</v>
      </c>
      <c r="B28" s="112" t="s">
        <v>74</v>
      </c>
      <c r="C28" s="91"/>
      <c r="D28" s="32"/>
      <c r="E28" s="33"/>
      <c r="F28" s="33">
        <f t="shared" si="10"/>
        <v>4.3227594339622657</v>
      </c>
      <c r="G28" s="34"/>
      <c r="H28" s="34"/>
      <c r="I28" s="35"/>
      <c r="J28" s="36">
        <v>3</v>
      </c>
      <c r="K28" s="36"/>
      <c r="L28" s="36"/>
      <c r="M28" s="128"/>
      <c r="N28" s="129">
        <v>15</v>
      </c>
      <c r="O28" s="129"/>
      <c r="P28" s="129"/>
      <c r="Q28" s="35"/>
      <c r="R28" s="159"/>
      <c r="S28" s="36"/>
      <c r="T28" s="36"/>
      <c r="U28" s="37"/>
      <c r="V28" s="6"/>
    </row>
    <row r="29" spans="1:35" s="2" customFormat="1" ht="13.95" customHeight="1" x14ac:dyDescent="0.25">
      <c r="A29" s="104" t="s">
        <v>75</v>
      </c>
      <c r="B29" s="112" t="s">
        <v>76</v>
      </c>
      <c r="C29" s="91"/>
      <c r="D29" s="32"/>
      <c r="E29" s="33"/>
      <c r="F29" s="33">
        <f t="shared" si="10"/>
        <v>4.6966391509433985</v>
      </c>
      <c r="G29" s="34"/>
      <c r="H29" s="34"/>
      <c r="I29" s="35"/>
      <c r="J29" s="36">
        <v>4.5</v>
      </c>
      <c r="K29" s="36"/>
      <c r="L29" s="36"/>
      <c r="M29" s="128"/>
      <c r="N29" s="129">
        <v>12.5</v>
      </c>
      <c r="O29" s="129"/>
      <c r="P29" s="129"/>
      <c r="Q29" s="35"/>
      <c r="R29" s="159"/>
      <c r="S29" s="36"/>
      <c r="T29" s="36"/>
      <c r="U29" s="37"/>
      <c r="V29" s="6"/>
    </row>
    <row r="30" spans="1:35" s="2" customFormat="1" ht="13.95" customHeight="1" x14ac:dyDescent="0.25">
      <c r="A30" s="104" t="s">
        <v>83</v>
      </c>
      <c r="B30" s="112" t="s">
        <v>84</v>
      </c>
      <c r="C30" s="91"/>
      <c r="D30" s="32"/>
      <c r="E30" s="33"/>
      <c r="F30" s="33">
        <f t="shared" si="10"/>
        <v>5.6268867924528321</v>
      </c>
      <c r="G30" s="34"/>
      <c r="H30" s="34"/>
      <c r="I30" s="35"/>
      <c r="J30" s="36">
        <v>3.75</v>
      </c>
      <c r="K30" s="36"/>
      <c r="L30" s="36"/>
      <c r="M30" s="128"/>
      <c r="N30" s="129">
        <v>20</v>
      </c>
      <c r="O30" s="129"/>
      <c r="P30" s="129"/>
      <c r="Q30" s="35"/>
      <c r="R30" s="159"/>
      <c r="S30" s="36"/>
      <c r="T30" s="36"/>
      <c r="U30" s="37"/>
      <c r="V30" s="6"/>
    </row>
    <row r="31" spans="1:35" s="2" customFormat="1" ht="13.95" customHeight="1" x14ac:dyDescent="0.25">
      <c r="A31" s="104" t="s">
        <v>87</v>
      </c>
      <c r="B31" s="112" t="s">
        <v>88</v>
      </c>
      <c r="C31" s="91"/>
      <c r="D31" s="32"/>
      <c r="E31" s="33"/>
      <c r="F31" s="33">
        <f t="shared" si="10"/>
        <v>6.2926493710691842</v>
      </c>
      <c r="G31" s="34"/>
      <c r="H31" s="34"/>
      <c r="I31" s="35"/>
      <c r="J31" s="36">
        <v>3.3333333333333335</v>
      </c>
      <c r="K31" s="36"/>
      <c r="L31" s="36"/>
      <c r="M31" s="128"/>
      <c r="N31" s="129">
        <v>25</v>
      </c>
      <c r="O31" s="129"/>
      <c r="P31" s="129"/>
      <c r="Q31" s="35"/>
      <c r="R31" s="159"/>
      <c r="S31" s="36"/>
      <c r="T31" s="36"/>
      <c r="U31" s="37"/>
      <c r="V31" s="6"/>
    </row>
    <row r="32" spans="1:35" s="2" customFormat="1" ht="13.95" customHeight="1" x14ac:dyDescent="0.25">
      <c r="A32" s="104" t="s">
        <v>89</v>
      </c>
      <c r="B32" s="112" t="s">
        <v>90</v>
      </c>
      <c r="C32" s="91"/>
      <c r="D32" s="32"/>
      <c r="E32" s="33"/>
      <c r="F32" s="33">
        <f t="shared" si="10"/>
        <v>6.7547562893081778</v>
      </c>
      <c r="G32" s="34"/>
      <c r="H32" s="34"/>
      <c r="I32" s="35"/>
      <c r="J32" s="36">
        <v>2</v>
      </c>
      <c r="K32" s="36"/>
      <c r="L32" s="36"/>
      <c r="M32" s="128"/>
      <c r="N32" s="129">
        <v>31.666666666666668</v>
      </c>
      <c r="O32" s="129"/>
      <c r="P32" s="129"/>
      <c r="Q32" s="35"/>
      <c r="R32" s="159"/>
      <c r="S32" s="36"/>
      <c r="T32" s="36"/>
      <c r="U32" s="37"/>
      <c r="V32" s="6"/>
    </row>
    <row r="33" spans="1:35" s="2" customFormat="1" ht="13.95" customHeight="1" x14ac:dyDescent="0.25">
      <c r="A33" s="104" t="s">
        <v>97</v>
      </c>
      <c r="B33" s="112" t="s">
        <v>98</v>
      </c>
      <c r="C33" s="91"/>
      <c r="D33" s="32"/>
      <c r="E33" s="33"/>
      <c r="F33" s="33">
        <f t="shared" si="10"/>
        <v>6.9675117924528323</v>
      </c>
      <c r="G33" s="34"/>
      <c r="H33" s="34"/>
      <c r="I33" s="35"/>
      <c r="J33" s="36">
        <v>3.75</v>
      </c>
      <c r="K33" s="36"/>
      <c r="L33" s="36"/>
      <c r="M33" s="128"/>
      <c r="N33" s="129">
        <v>27.5</v>
      </c>
      <c r="O33" s="129"/>
      <c r="P33" s="129"/>
      <c r="Q33" s="35"/>
      <c r="R33" s="159"/>
      <c r="S33" s="36"/>
      <c r="T33" s="36"/>
      <c r="U33" s="37"/>
      <c r="V33" s="6"/>
    </row>
    <row r="34" spans="1:35" s="2" customFormat="1" ht="13.95" customHeight="1" x14ac:dyDescent="0.25">
      <c r="A34" s="104" t="s">
        <v>95</v>
      </c>
      <c r="B34" s="112" t="s">
        <v>96</v>
      </c>
      <c r="C34" s="91"/>
      <c r="D34" s="32"/>
      <c r="E34" s="33"/>
      <c r="F34" s="33">
        <f t="shared" si="10"/>
        <v>7.1408018867924543</v>
      </c>
      <c r="G34" s="34"/>
      <c r="H34" s="34"/>
      <c r="I34" s="35"/>
      <c r="J34" s="36">
        <v>3.25</v>
      </c>
      <c r="K34" s="36"/>
      <c r="L34" s="36"/>
      <c r="M34" s="128"/>
      <c r="N34" s="129">
        <v>30</v>
      </c>
      <c r="O34" s="129"/>
      <c r="P34" s="129"/>
      <c r="Q34" s="35"/>
      <c r="R34" s="159"/>
      <c r="S34" s="36"/>
      <c r="T34" s="36"/>
      <c r="U34" s="37"/>
      <c r="V34" s="6"/>
    </row>
    <row r="35" spans="1:35" s="2" customFormat="1" ht="13.95" customHeight="1" x14ac:dyDescent="0.25">
      <c r="A35" s="104" t="s">
        <v>93</v>
      </c>
      <c r="B35" s="112" t="s">
        <v>94</v>
      </c>
      <c r="C35" s="91"/>
      <c r="D35" s="32"/>
      <c r="E35" s="33"/>
      <c r="F35" s="33">
        <f t="shared" si="10"/>
        <v>7.5648290094339652</v>
      </c>
      <c r="G35" s="34"/>
      <c r="H35" s="34"/>
      <c r="I35" s="35"/>
      <c r="J35" s="36">
        <v>5.25</v>
      </c>
      <c r="K35" s="36"/>
      <c r="L35" s="36"/>
      <c r="M35" s="128"/>
      <c r="N35" s="129">
        <v>26.25</v>
      </c>
      <c r="O35" s="129"/>
      <c r="P35" s="129"/>
      <c r="Q35" s="35"/>
      <c r="R35" s="159"/>
      <c r="S35" s="36"/>
      <c r="T35" s="36"/>
      <c r="U35" s="37"/>
      <c r="V35" s="6"/>
    </row>
    <row r="36" spans="1:35" s="2" customFormat="1" ht="13.95" customHeight="1" x14ac:dyDescent="0.25">
      <c r="A36" s="104" t="s">
        <v>71</v>
      </c>
      <c r="B36" s="112" t="s">
        <v>72</v>
      </c>
      <c r="C36" s="91"/>
      <c r="D36" s="32"/>
      <c r="E36" s="33"/>
      <c r="F36" s="33">
        <f t="shared" si="10"/>
        <v>7.774616745283021</v>
      </c>
      <c r="G36" s="34"/>
      <c r="H36" s="34"/>
      <c r="I36" s="35"/>
      <c r="J36" s="36">
        <v>4</v>
      </c>
      <c r="K36" s="36"/>
      <c r="L36" s="36"/>
      <c r="M36" s="128"/>
      <c r="N36" s="129">
        <v>31.25</v>
      </c>
      <c r="O36" s="129"/>
      <c r="P36" s="129"/>
      <c r="Q36" s="35"/>
      <c r="R36" s="159"/>
      <c r="S36" s="36"/>
      <c r="T36" s="36"/>
      <c r="U36" s="37"/>
      <c r="V36" s="6"/>
    </row>
    <row r="37" spans="1:35" s="2" customFormat="1" ht="13.95" customHeight="1" x14ac:dyDescent="0.25">
      <c r="A37" s="104" t="s">
        <v>79</v>
      </c>
      <c r="B37" s="112" t="s">
        <v>80</v>
      </c>
      <c r="C37" s="91"/>
      <c r="D37" s="32"/>
      <c r="E37" s="33"/>
      <c r="F37" s="33">
        <f t="shared" si="10"/>
        <v>7.8111143867924548</v>
      </c>
      <c r="G37" s="34"/>
      <c r="H37" s="34"/>
      <c r="I37" s="35"/>
      <c r="J37" s="36">
        <v>3.25</v>
      </c>
      <c r="K37" s="36"/>
      <c r="L37" s="36"/>
      <c r="M37" s="128"/>
      <c r="N37" s="129">
        <v>33.75</v>
      </c>
      <c r="O37" s="129"/>
      <c r="P37" s="129"/>
      <c r="Q37" s="35"/>
      <c r="R37" s="159"/>
      <c r="S37" s="36"/>
      <c r="T37" s="36"/>
      <c r="U37" s="37"/>
      <c r="V37" s="6"/>
    </row>
    <row r="38" spans="1:35" s="2" customFormat="1" ht="13.95" customHeight="1" x14ac:dyDescent="0.25">
      <c r="A38" s="104" t="s">
        <v>101</v>
      </c>
      <c r="B38" s="112" t="s">
        <v>102</v>
      </c>
      <c r="C38" s="91"/>
      <c r="D38" s="32"/>
      <c r="E38" s="33"/>
      <c r="F38" s="33">
        <f t="shared" si="10"/>
        <v>8.2716391509433986</v>
      </c>
      <c r="G38" s="34"/>
      <c r="H38" s="34"/>
      <c r="I38" s="35"/>
      <c r="J38" s="36">
        <v>4.5</v>
      </c>
      <c r="K38" s="36"/>
      <c r="L38" s="36"/>
      <c r="M38" s="128"/>
      <c r="N38" s="129">
        <v>32.5</v>
      </c>
      <c r="O38" s="129"/>
      <c r="P38" s="129"/>
      <c r="Q38" s="35"/>
      <c r="R38" s="159"/>
      <c r="S38" s="36"/>
      <c r="T38" s="36"/>
      <c r="U38" s="37"/>
      <c r="V38" s="6"/>
    </row>
    <row r="39" spans="1:35" s="2" customFormat="1" ht="13.95" customHeight="1" x14ac:dyDescent="0.25">
      <c r="A39" s="104" t="s">
        <v>103</v>
      </c>
      <c r="B39" s="112" t="s">
        <v>104</v>
      </c>
      <c r="C39" s="91"/>
      <c r="D39" s="32"/>
      <c r="E39" s="33"/>
      <c r="F39" s="33">
        <f t="shared" si="10"/>
        <v>8.3719339622641531</v>
      </c>
      <c r="G39" s="34"/>
      <c r="H39" s="34"/>
      <c r="I39" s="35"/>
      <c r="J39" s="36">
        <v>5.5</v>
      </c>
      <c r="K39" s="36"/>
      <c r="L39" s="36"/>
      <c r="M39" s="128"/>
      <c r="N39" s="129">
        <v>30</v>
      </c>
      <c r="O39" s="129"/>
      <c r="P39" s="129"/>
      <c r="Q39" s="35"/>
      <c r="R39" s="159"/>
      <c r="S39" s="36"/>
      <c r="T39" s="36"/>
      <c r="U39" s="37"/>
      <c r="V39" s="6"/>
    </row>
    <row r="40" spans="1:35" s="2" customFormat="1" ht="13.95" customHeight="1" x14ac:dyDescent="0.25">
      <c r="A40" s="104" t="s">
        <v>77</v>
      </c>
      <c r="B40" s="112" t="s">
        <v>78</v>
      </c>
      <c r="C40" s="91"/>
      <c r="D40" s="32"/>
      <c r="E40" s="33"/>
      <c r="F40" s="33">
        <f t="shared" si="10"/>
        <v>10.072788915094343</v>
      </c>
      <c r="G40" s="34"/>
      <c r="H40" s="34"/>
      <c r="I40" s="35"/>
      <c r="J40" s="36">
        <v>5.75</v>
      </c>
      <c r="K40" s="36"/>
      <c r="L40" s="36"/>
      <c r="M40" s="128"/>
      <c r="N40" s="129">
        <v>38.75</v>
      </c>
      <c r="O40" s="129"/>
      <c r="P40" s="129"/>
      <c r="Q40" s="35"/>
      <c r="R40" s="159"/>
      <c r="S40" s="36"/>
      <c r="T40" s="36"/>
      <c r="U40" s="37"/>
      <c r="V40" s="6"/>
    </row>
    <row r="41" spans="1:35" s="2" customFormat="1" ht="13.95" customHeight="1" x14ac:dyDescent="0.25">
      <c r="A41" s="105" t="s">
        <v>85</v>
      </c>
      <c r="B41" s="113" t="s">
        <v>86</v>
      </c>
      <c r="C41" s="92"/>
      <c r="D41" s="38"/>
      <c r="E41" s="39"/>
      <c r="F41" s="39">
        <f t="shared" si="10"/>
        <v>11.203626179245287</v>
      </c>
      <c r="G41" s="40"/>
      <c r="H41" s="40"/>
      <c r="I41" s="41"/>
      <c r="J41" s="42">
        <v>7</v>
      </c>
      <c r="K41" s="42"/>
      <c r="L41" s="42"/>
      <c r="M41" s="130"/>
      <c r="N41" s="131">
        <v>41.25</v>
      </c>
      <c r="O41" s="131"/>
      <c r="P41" s="131"/>
      <c r="Q41" s="41"/>
      <c r="R41" s="160"/>
      <c r="S41" s="42"/>
      <c r="T41" s="42"/>
      <c r="U41" s="37"/>
      <c r="V41" s="6"/>
    </row>
    <row r="42" spans="1:35" s="155" customFormat="1" ht="13.95" customHeight="1" x14ac:dyDescent="0.2">
      <c r="A42" s="107" t="s">
        <v>40</v>
      </c>
      <c r="B42" s="152"/>
      <c r="C42" s="153"/>
      <c r="D42" s="135">
        <f>AVERAGE(D3:D41)</f>
        <v>6.9642905510394968</v>
      </c>
      <c r="E42" s="136">
        <f>AVERAGE(E3:E41)</f>
        <v>8.7310344395734099</v>
      </c>
      <c r="F42" s="136">
        <f t="shared" si="10"/>
        <v>12</v>
      </c>
      <c r="G42" s="136">
        <f>AVERAGE(G3:G41)</f>
        <v>9.6955658880334195</v>
      </c>
      <c r="H42" s="138">
        <f>AVERAGE(H3:H41)</f>
        <v>5.5556120476955728</v>
      </c>
      <c r="I42" s="87">
        <f>AVERAGE(I3:I24)</f>
        <v>2.5006613756613763</v>
      </c>
      <c r="J42" s="88">
        <v>3.6551724137931001</v>
      </c>
      <c r="K42" s="88">
        <v>2.0150000000000001</v>
      </c>
      <c r="L42" s="88">
        <v>2.4267241379310347</v>
      </c>
      <c r="M42" s="87">
        <f>AVERAGE(M3:M24)</f>
        <v>22.723544973544975</v>
      </c>
      <c r="N42" s="88">
        <v>22.377622377622377</v>
      </c>
      <c r="O42" s="88">
        <v>27.45</v>
      </c>
      <c r="P42" s="88">
        <v>31.862068965517242</v>
      </c>
      <c r="Q42" s="87">
        <f>AVERAGE(Q3:Q24)</f>
        <v>4.2908333333333326</v>
      </c>
      <c r="R42" s="88" t="e">
        <f>AVERAGE(R3:R41)</f>
        <v>#DIV/0!</v>
      </c>
      <c r="S42" s="88">
        <v>6.89</v>
      </c>
      <c r="T42" s="88">
        <v>3.4207792207792211</v>
      </c>
      <c r="U42" s="89"/>
      <c r="V42" s="154"/>
    </row>
    <row r="43" spans="1:35" s="2" customFormat="1" ht="13.95" customHeight="1" x14ac:dyDescent="0.25">
      <c r="A43" s="108" t="s">
        <v>41</v>
      </c>
      <c r="B43" s="115"/>
      <c r="C43" s="58"/>
      <c r="D43" s="9"/>
      <c r="E43" s="10"/>
      <c r="F43" s="102"/>
      <c r="G43" s="10"/>
      <c r="H43" s="8"/>
      <c r="I43" s="11"/>
      <c r="J43" s="4">
        <v>39.8358806350534</v>
      </c>
      <c r="K43" s="4">
        <v>45.3</v>
      </c>
      <c r="L43" s="4">
        <v>27.579663494981681</v>
      </c>
      <c r="M43" s="11"/>
      <c r="N43" s="4">
        <v>63.970939396256931</v>
      </c>
      <c r="O43" s="4">
        <v>35.5</v>
      </c>
      <c r="P43" s="4">
        <v>47.52985945267698</v>
      </c>
      <c r="Q43" s="28"/>
      <c r="R43" s="4"/>
      <c r="S43" s="4">
        <v>32.799999999999997</v>
      </c>
      <c r="T43" s="4">
        <v>57.929113344808741</v>
      </c>
      <c r="U43" s="16"/>
      <c r="V43" s="6"/>
      <c r="W43" s="2" t="s">
        <v>14</v>
      </c>
    </row>
    <row r="44" spans="1:35" s="2" customFormat="1" ht="13.95" customHeight="1" x14ac:dyDescent="0.25">
      <c r="A44" s="109" t="s">
        <v>42</v>
      </c>
      <c r="B44" s="116"/>
      <c r="C44" s="59"/>
      <c r="D44" s="9" t="s">
        <v>14</v>
      </c>
      <c r="E44" s="10"/>
      <c r="F44" s="102"/>
      <c r="G44" s="10"/>
      <c r="H44" s="8"/>
      <c r="I44" s="17"/>
      <c r="J44" s="18">
        <v>2.343694577915723</v>
      </c>
      <c r="K44" s="18">
        <v>1.53</v>
      </c>
      <c r="L44" s="18">
        <v>0.45854884239090898</v>
      </c>
      <c r="M44" s="17"/>
      <c r="N44" s="18" t="s">
        <v>43</v>
      </c>
      <c r="O44" s="18">
        <v>16.34</v>
      </c>
      <c r="P44" s="18" t="s">
        <v>43</v>
      </c>
      <c r="Q44" s="29"/>
      <c r="R44" s="18"/>
      <c r="S44" s="18">
        <v>3.79</v>
      </c>
      <c r="T44" s="18" t="s">
        <v>43</v>
      </c>
      <c r="U44" s="19"/>
      <c r="V44" s="6"/>
    </row>
    <row r="45" spans="1:35" s="2" customFormat="1" ht="13.95" customHeight="1" x14ac:dyDescent="0.25">
      <c r="A45" s="110" t="s">
        <v>44</v>
      </c>
      <c r="B45" s="117"/>
      <c r="C45" s="60"/>
      <c r="D45" s="20"/>
      <c r="E45" s="21"/>
      <c r="F45" s="103"/>
      <c r="G45" s="21"/>
      <c r="H45" s="22"/>
      <c r="I45" s="23"/>
      <c r="J45" s="24">
        <v>0.86</v>
      </c>
      <c r="K45" s="24">
        <v>0.79</v>
      </c>
      <c r="L45" s="24">
        <v>0.82</v>
      </c>
      <c r="M45" s="23"/>
      <c r="N45" s="24">
        <v>0.7</v>
      </c>
      <c r="O45" s="24">
        <v>0.81699999999999995</v>
      </c>
      <c r="P45" s="24">
        <v>0.66</v>
      </c>
      <c r="Q45" s="30"/>
      <c r="R45" s="24"/>
      <c r="S45" s="24">
        <v>0.87</v>
      </c>
      <c r="T45" s="24">
        <v>0.85</v>
      </c>
      <c r="U45" s="25"/>
      <c r="V45" s="6"/>
    </row>
    <row r="46" spans="1:35" s="2" customFormat="1" ht="13.95" customHeight="1" x14ac:dyDescent="0.25">
      <c r="A46" s="44" t="s">
        <v>45</v>
      </c>
      <c r="B46" s="45"/>
      <c r="C46" s="45"/>
      <c r="D46" s="70"/>
      <c r="E46" s="70"/>
      <c r="F46" s="82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6"/>
      <c r="AG46" s="1"/>
      <c r="AH46" s="1"/>
      <c r="AI46" s="1"/>
    </row>
    <row r="47" spans="1:35" s="27" customFormat="1" ht="12" customHeight="1" x14ac:dyDescent="0.25">
      <c r="A47" s="47" t="s">
        <v>46</v>
      </c>
      <c r="B47" s="48"/>
      <c r="C47" s="48"/>
      <c r="D47" s="71"/>
      <c r="E47" s="71"/>
      <c r="F47" s="72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6"/>
      <c r="W47" s="2"/>
      <c r="X47" s="2"/>
    </row>
    <row r="48" spans="1:35" s="3" customFormat="1" ht="15.6" customHeight="1" x14ac:dyDescent="0.25">
      <c r="A48" s="86" t="s">
        <v>114</v>
      </c>
      <c r="B48" s="48"/>
      <c r="C48" s="48"/>
      <c r="D48" s="71"/>
      <c r="E48" s="71"/>
      <c r="F48" s="72"/>
      <c r="G48" s="71"/>
      <c r="H48" s="71"/>
      <c r="I48" s="71" t="s">
        <v>14</v>
      </c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6"/>
      <c r="W48" s="2"/>
      <c r="X48" s="2"/>
    </row>
    <row r="49" spans="1:24" s="3" customFormat="1" ht="15.6" customHeight="1" x14ac:dyDescent="0.25">
      <c r="A49" s="134" t="s">
        <v>65</v>
      </c>
      <c r="B49" s="48"/>
      <c r="C49" s="48"/>
      <c r="D49" s="71"/>
      <c r="E49" s="71"/>
      <c r="F49" s="72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6"/>
      <c r="W49" s="2"/>
      <c r="X49" s="2"/>
    </row>
    <row r="50" spans="1:24" s="3" customFormat="1" ht="15.6" customHeight="1" x14ac:dyDescent="0.25">
      <c r="A50" s="47" t="s">
        <v>69</v>
      </c>
      <c r="B50" s="48"/>
      <c r="C50" s="48"/>
      <c r="D50" s="71"/>
      <c r="E50" s="71"/>
      <c r="F50" s="72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6"/>
      <c r="W50" s="2"/>
      <c r="X50" s="2"/>
    </row>
    <row r="51" spans="1:24" s="3" customFormat="1" ht="15.6" customHeight="1" x14ac:dyDescent="0.25">
      <c r="A51" s="49" t="s">
        <v>47</v>
      </c>
      <c r="B51" s="50"/>
      <c r="C51" s="50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6"/>
      <c r="W51" s="2"/>
      <c r="X51" s="2"/>
    </row>
    <row r="52" spans="1:24" s="3" customFormat="1" ht="15.6" customHeight="1" x14ac:dyDescent="0.25">
      <c r="A52" s="49" t="s">
        <v>48</v>
      </c>
      <c r="B52" s="50"/>
      <c r="C52" s="50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6"/>
      <c r="W52" s="2"/>
      <c r="X52" s="2"/>
    </row>
    <row r="53" spans="1:24" s="3" customFormat="1" ht="15.6" customHeight="1" x14ac:dyDescent="0.25">
      <c r="A53" s="51" t="s">
        <v>49</v>
      </c>
      <c r="B53" s="52"/>
      <c r="C53" s="5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6"/>
      <c r="W53" s="2"/>
      <c r="X53" s="2"/>
    </row>
    <row r="54" spans="1:24" s="3" customFormat="1" ht="15.6" customHeight="1" x14ac:dyDescent="0.25">
      <c r="A54" s="5"/>
      <c r="B54" s="61"/>
      <c r="C54" s="61"/>
      <c r="D54" s="15"/>
      <c r="E54" s="15"/>
      <c r="F54" s="83"/>
      <c r="G54" s="15"/>
      <c r="H54" s="15"/>
      <c r="I54" s="12"/>
      <c r="J54" s="13"/>
      <c r="K54" s="13"/>
      <c r="L54" s="13"/>
      <c r="M54" s="12"/>
      <c r="N54" s="14"/>
      <c r="O54" s="14"/>
      <c r="P54" s="14"/>
      <c r="Q54" s="31"/>
      <c r="R54" s="14"/>
      <c r="S54" s="14"/>
      <c r="T54" s="14"/>
      <c r="U54" s="14"/>
      <c r="V54" s="6"/>
      <c r="W54" s="2"/>
      <c r="X54" s="2"/>
    </row>
    <row r="55" spans="1:24" s="3" customFormat="1" ht="15.6" customHeight="1" x14ac:dyDescent="0.25">
      <c r="A55" s="5"/>
      <c r="B55" s="61"/>
      <c r="C55" s="61"/>
      <c r="D55" s="15"/>
      <c r="E55" s="15"/>
      <c r="F55" s="83"/>
      <c r="G55" s="15"/>
      <c r="H55" s="15"/>
      <c r="I55" s="12"/>
      <c r="J55" s="13"/>
      <c r="K55" s="13"/>
      <c r="L55" s="13"/>
      <c r="M55" s="12"/>
      <c r="N55" s="14"/>
      <c r="O55" s="14"/>
      <c r="P55" s="14"/>
      <c r="Q55" s="31"/>
      <c r="R55" s="14"/>
      <c r="S55" s="14"/>
      <c r="T55" s="14"/>
      <c r="U55" s="14"/>
      <c r="V55" s="6"/>
      <c r="W55" s="2"/>
      <c r="X55" s="1"/>
    </row>
    <row r="56" spans="1:24" x14ac:dyDescent="0.25">
      <c r="W56" s="2"/>
      <c r="X56" s="2"/>
    </row>
    <row r="57" spans="1:24" x14ac:dyDescent="0.25">
      <c r="E57" s="15" t="s">
        <v>14</v>
      </c>
      <c r="X57" s="2"/>
    </row>
    <row r="58" spans="1:24" x14ac:dyDescent="0.25">
      <c r="W58" s="2"/>
      <c r="X58" s="2"/>
    </row>
    <row r="59" spans="1:24" x14ac:dyDescent="0.25">
      <c r="W59" s="2"/>
      <c r="X59" s="2"/>
    </row>
    <row r="60" spans="1:24" x14ac:dyDescent="0.25">
      <c r="W60" s="2"/>
      <c r="X60" s="2"/>
    </row>
    <row r="61" spans="1:24" x14ac:dyDescent="0.25">
      <c r="V61" s="26"/>
      <c r="W61" s="2"/>
      <c r="X61" s="2"/>
    </row>
    <row r="62" spans="1:24" x14ac:dyDescent="0.25">
      <c r="V62" s="7"/>
      <c r="W62" s="2"/>
    </row>
    <row r="63" spans="1:24" x14ac:dyDescent="0.25">
      <c r="V63" s="7"/>
      <c r="W63" s="2"/>
    </row>
    <row r="64" spans="1:24" x14ac:dyDescent="0.25">
      <c r="V64" s="7"/>
    </row>
    <row r="65" spans="22:24" x14ac:dyDescent="0.25">
      <c r="V65" s="7"/>
      <c r="X65" s="27"/>
    </row>
    <row r="66" spans="22:24" x14ac:dyDescent="0.25">
      <c r="V66" s="7"/>
      <c r="X66" s="46"/>
    </row>
    <row r="67" spans="22:24" x14ac:dyDescent="0.25">
      <c r="V67" s="7"/>
      <c r="W67" s="27"/>
      <c r="X67" s="46"/>
    </row>
    <row r="68" spans="22:24" x14ac:dyDescent="0.25">
      <c r="V68" s="7"/>
      <c r="W68" s="3"/>
      <c r="X68" s="46"/>
    </row>
    <row r="69" spans="22:24" x14ac:dyDescent="0.25">
      <c r="V69" s="7"/>
      <c r="W69" s="3"/>
      <c r="X69" s="46"/>
    </row>
    <row r="70" spans="22:24" x14ac:dyDescent="0.25">
      <c r="W70" s="3"/>
      <c r="X70" s="46"/>
    </row>
    <row r="71" spans="22:24" x14ac:dyDescent="0.25">
      <c r="W71" s="3"/>
      <c r="X71" s="46"/>
    </row>
    <row r="72" spans="22:24" x14ac:dyDescent="0.25">
      <c r="W72" s="3"/>
      <c r="X72" s="46"/>
    </row>
    <row r="73" spans="22:24" x14ac:dyDescent="0.25">
      <c r="W73" s="3"/>
      <c r="X73" s="46"/>
    </row>
    <row r="74" spans="22:24" x14ac:dyDescent="0.25">
      <c r="W74" s="3"/>
    </row>
    <row r="75" spans="22:24" x14ac:dyDescent="0.25">
      <c r="W75" s="3"/>
    </row>
  </sheetData>
  <sortState xmlns:xlrd2="http://schemas.microsoft.com/office/spreadsheetml/2017/richdata2" ref="A3:AI16">
    <sortCondition ref="D3:D16"/>
  </sortState>
  <printOptions horizontalCentered="1"/>
  <pageMargins left="0.7" right="0.7" top="0.75" bottom="0.75" header="0.3" footer="0.3"/>
  <pageSetup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2025</vt:lpstr>
      <vt:lpstr>'2025'!Print_Area</vt:lpstr>
      <vt:lpstr>'2025'!Print_Titles</vt:lpstr>
    </vt:vector>
  </TitlesOfParts>
  <Manager/>
  <Company>LSU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Allysson Lunos Harding</dc:creator>
  <cp:keywords/>
  <dc:description/>
  <cp:lastModifiedBy>Harrison, Stephen A.</cp:lastModifiedBy>
  <cp:revision/>
  <cp:lastPrinted>2025-07-02T17:30:28Z</cp:lastPrinted>
  <dcterms:created xsi:type="dcterms:W3CDTF">2019-07-16T22:31:34Z</dcterms:created>
  <dcterms:modified xsi:type="dcterms:W3CDTF">2025-07-02T19:00:58Z</dcterms:modified>
  <cp:category/>
  <cp:contentStatus/>
</cp:coreProperties>
</file>